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calcMode="autoNoTable"/>
</workbook>
</file>

<file path=xl/calcChain.xml><?xml version="1.0" encoding="utf-8"?>
<calcChain xmlns="http://schemas.openxmlformats.org/spreadsheetml/2006/main"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<sst xmlns="http://schemas.openxmlformats.org/spreadsheetml/2006/main" count="167" uniqueCount="131">
  <si>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</si>
  <si>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</si>
  <si>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</si>
  <si>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</si>
  <si>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</si>
  <si>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</si>
  <si>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</si>
  <si>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</si>
  <si>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</si>
  <si>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</si>
  <si>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</si>
  <si>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</si>
  <si>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</si>
  <si>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</si>
  <si>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</si>
  <si>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</si>
  <si>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</si>
  <si>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</si>
  <si>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</si>
  <si>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</si>
  <si>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</si>
  <si>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</si>
  <si>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</si>
  <si>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</si>
  <si>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</si>
  <si>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</si>
  <si>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</si>
  <si>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</si>
  <si>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</si>
  <si>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</si>
  <si>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</si>
  <si>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</si>
  <si>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</si>
  <si>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</si>
  <si>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</si>
  <si>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</si>
  <si>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</si>
  <si>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</si>
  <si>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</si>
  <si>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</si>
  <si>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</si>
  <si>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</si>
  <si>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</si>
  <si>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</si>
  <si>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</si>
  <si>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</si>
  <si>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</si>
  <si>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</si>
  <si>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</si>
  <si>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</si>
  <si>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</si>
  <si>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</si>
  <si>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</si>
  <si>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</si>
  <si>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</si>
  <si>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</si>
  <si>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</si>
  <si>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</si>
  <si>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</si>
  <si>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</si>
  <si>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</si>
  <si>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</si>
  <si>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</si>
  <si>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</si>
  <si>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</si>
  <si>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</si>
  <si>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</si>
  <si>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</si>
  <si>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</si>
  <si>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</si>
  <si>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</si>
  <si>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</si>
  <si>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</si>
  <si>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</si>
  <si>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</si>
  <si>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</si>
  <si>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</si>
  <si>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</si>
  <si>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</si>
  <si>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</si>
  <si>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</si>
  <si>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</si>
  <si>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</si>
  <si>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</si>
  <si>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</si>
  <si>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</si>
  <si>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</si>
  <si>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</si>
  <si>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</si>
  <si>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</si>
  <si>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</si>
  <si>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</si>
  <si>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</si>
  <si>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</si>
  <si>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</si>
  <si>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</si>
  <si>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</si>
  <si>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</si>
  <si>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</si>
  <si>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</si>
  <si>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</si>
  <si>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</si>
  <si>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</si>
  <si>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</si>
  <si>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</si>
  <si>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</si>
  <si>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</si>
  <si>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</si>
  <si>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</si>
  <si>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</si>
  <si>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</si>
  <si>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</si>
  <si>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</si>
  <si>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</si>
  <si>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</si>
  <si>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</si>
  <si>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</si>
  <si>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</si>
  <si>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</si>
  <si>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</si>
  <si>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</si>
  <si>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</si>
  <si>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</si>
  <si>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</si>
  <si>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</si>
  <si>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</si>
  <si>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</si>
  <si>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</si>
  <si>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</si>
  <si>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</si>
  <si>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31-Oct-2021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</si>
</sst>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9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" fontId="3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C8" sqref="C8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4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12" t="s">
        <v>75</v>
      </c>
      <c r="B1" s="89" t="s">
        <v>28</v>
      </c>
      <c r="C1" s="103" t="s">
        <v>130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5"/>
      <c r="BL1" s="81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3"/>
      <c r="B2" s="90"/>
      <c r="C2" s="91" t="s">
        <v>27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3"/>
      <c r="W2" s="91" t="s">
        <v>25</v>
      </c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3"/>
      <c r="AQ2" s="91" t="s">
        <v>26</v>
      </c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3"/>
      <c r="BK2" s="106" t="s">
        <v>23</v>
      </c>
      <c r="BL2" s="82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3"/>
      <c r="B3" s="90"/>
      <c r="C3" s="97" t="s">
        <v>119</v>
      </c>
      <c r="D3" s="98"/>
      <c r="E3" s="98"/>
      <c r="F3" s="98"/>
      <c r="G3" s="98"/>
      <c r="H3" s="98"/>
      <c r="I3" s="98"/>
      <c r="J3" s="98"/>
      <c r="K3" s="98"/>
      <c r="L3" s="99"/>
      <c r="M3" s="97" t="s">
        <v>120</v>
      </c>
      <c r="N3" s="98"/>
      <c r="O3" s="98"/>
      <c r="P3" s="98"/>
      <c r="Q3" s="98"/>
      <c r="R3" s="98"/>
      <c r="S3" s="98"/>
      <c r="T3" s="98"/>
      <c r="U3" s="98"/>
      <c r="V3" s="99"/>
      <c r="W3" s="97" t="s">
        <v>119</v>
      </c>
      <c r="X3" s="98"/>
      <c r="Y3" s="98"/>
      <c r="Z3" s="98"/>
      <c r="AA3" s="98"/>
      <c r="AB3" s="98"/>
      <c r="AC3" s="98"/>
      <c r="AD3" s="98"/>
      <c r="AE3" s="98"/>
      <c r="AF3" s="99"/>
      <c r="AG3" s="97" t="s">
        <v>120</v>
      </c>
      <c r="AH3" s="98"/>
      <c r="AI3" s="98"/>
      <c r="AJ3" s="98"/>
      <c r="AK3" s="98"/>
      <c r="AL3" s="98"/>
      <c r="AM3" s="98"/>
      <c r="AN3" s="98"/>
      <c r="AO3" s="98"/>
      <c r="AP3" s="99"/>
      <c r="AQ3" s="97" t="s">
        <v>119</v>
      </c>
      <c r="AR3" s="98"/>
      <c r="AS3" s="98"/>
      <c r="AT3" s="98"/>
      <c r="AU3" s="98"/>
      <c r="AV3" s="98"/>
      <c r="AW3" s="98"/>
      <c r="AX3" s="98"/>
      <c r="AY3" s="98"/>
      <c r="AZ3" s="99"/>
      <c r="BA3" s="97" t="s">
        <v>120</v>
      </c>
      <c r="BB3" s="98"/>
      <c r="BC3" s="98"/>
      <c r="BD3" s="98"/>
      <c r="BE3" s="98"/>
      <c r="BF3" s="98"/>
      <c r="BG3" s="98"/>
      <c r="BH3" s="98"/>
      <c r="BI3" s="98"/>
      <c r="BJ3" s="99"/>
      <c r="BK3" s="107"/>
      <c r="BL3" s="83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3"/>
      <c r="B4" s="90"/>
      <c r="C4" s="94" t="s">
        <v>34</v>
      </c>
      <c r="D4" s="95"/>
      <c r="E4" s="95"/>
      <c r="F4" s="95"/>
      <c r="G4" s="96"/>
      <c r="H4" s="94" t="s">
        <v>35</v>
      </c>
      <c r="I4" s="95"/>
      <c r="J4" s="95"/>
      <c r="K4" s="95"/>
      <c r="L4" s="96"/>
      <c r="M4" s="94" t="s">
        <v>34</v>
      </c>
      <c r="N4" s="95"/>
      <c r="O4" s="95"/>
      <c r="P4" s="95"/>
      <c r="Q4" s="96"/>
      <c r="R4" s="94" t="s">
        <v>35</v>
      </c>
      <c r="S4" s="95"/>
      <c r="T4" s="95"/>
      <c r="U4" s="95"/>
      <c r="V4" s="96"/>
      <c r="W4" s="94" t="s">
        <v>34</v>
      </c>
      <c r="X4" s="95"/>
      <c r="Y4" s="95"/>
      <c r="Z4" s="95"/>
      <c r="AA4" s="96"/>
      <c r="AB4" s="94" t="s">
        <v>35</v>
      </c>
      <c r="AC4" s="95"/>
      <c r="AD4" s="95"/>
      <c r="AE4" s="95"/>
      <c r="AF4" s="96"/>
      <c r="AG4" s="94" t="s">
        <v>34</v>
      </c>
      <c r="AH4" s="95"/>
      <c r="AI4" s="95"/>
      <c r="AJ4" s="95"/>
      <c r="AK4" s="96"/>
      <c r="AL4" s="94" t="s">
        <v>35</v>
      </c>
      <c r="AM4" s="95"/>
      <c r="AN4" s="95"/>
      <c r="AO4" s="95"/>
      <c r="AP4" s="96"/>
      <c r="AQ4" s="94" t="s">
        <v>34</v>
      </c>
      <c r="AR4" s="95"/>
      <c r="AS4" s="95"/>
      <c r="AT4" s="95"/>
      <c r="AU4" s="96"/>
      <c r="AV4" s="94" t="s">
        <v>35</v>
      </c>
      <c r="AW4" s="95"/>
      <c r="AX4" s="95"/>
      <c r="AY4" s="95"/>
      <c r="AZ4" s="96"/>
      <c r="BA4" s="94" t="s">
        <v>34</v>
      </c>
      <c r="BB4" s="95"/>
      <c r="BC4" s="95"/>
      <c r="BD4" s="95"/>
      <c r="BE4" s="96"/>
      <c r="BF4" s="94" t="s">
        <v>35</v>
      </c>
      <c r="BG4" s="95"/>
      <c r="BH4" s="95"/>
      <c r="BI4" s="95"/>
      <c r="BJ4" s="96"/>
      <c r="BK4" s="107"/>
      <c r="BL4" s="83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13"/>
      <c r="B5" s="90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8"/>
      <c r="BL5" s="84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100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2"/>
    </row>
    <row r="7" spans="1:99" x14ac:dyDescent="0.2">
      <c r="A7" s="15" t="s">
        <v>76</v>
      </c>
      <c r="B7" s="18" t="s">
        <v>12</v>
      </c>
      <c r="C7" s="100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2"/>
    </row>
    <row r="8" spans="1:99" x14ac:dyDescent="0.2">
      <c r="A8" s="15"/>
      <c r="B8" s="28" t="s">
        <v>101</v>
      </c>
      <c r="C8" s="34">
        <v>0</v>
      </c>
      <c r="D8" s="34">
        <v>171.2031748503544</v>
      </c>
      <c r="E8" s="34">
        <v>0</v>
      </c>
      <c r="F8" s="34">
        <v>0</v>
      </c>
      <c r="G8" s="34">
        <v>0</v>
      </c>
      <c r="H8" s="34">
        <v>7.294426506144104</v>
      </c>
      <c r="I8" s="34">
        <v>269.39797130019099</v>
      </c>
      <c r="J8" s="34">
        <v>46.415243794354097</v>
      </c>
      <c r="K8" s="34">
        <v>0</v>
      </c>
      <c r="L8" s="34">
        <v>70.509516190213091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4.2145910828885</v>
      </c>
      <c r="S8" s="34">
        <v>1.4090881725800999</v>
      </c>
      <c r="T8" s="34">
        <v>36.751910769063898</v>
      </c>
      <c r="U8" s="34">
        <v>0</v>
      </c>
      <c r="V8" s="34">
        <v>9.4108222138325015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2.5533538288578992</v>
      </c>
      <c r="AC8" s="34">
        <v>290.1034226141237</v>
      </c>
      <c r="AD8" s="34">
        <v>12.147950237870599</v>
      </c>
      <c r="AE8" s="34">
        <v>0</v>
      </c>
      <c r="AF8" s="34">
        <v>40.727923094694304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2.297153197371899</v>
      </c>
      <c r="AM8" s="34">
        <v>46.255954404579015</v>
      </c>
      <c r="AN8" s="34">
        <v>82.906941172837278</v>
      </c>
      <c r="AO8" s="34">
        <v>0</v>
      </c>
      <c r="AP8" s="34">
        <v>27.992784789247608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7.9498640296103922</v>
      </c>
      <c r="AW8" s="34">
        <v>13.211168206255699</v>
      </c>
      <c r="AX8" s="34">
        <v>0.94337533858059996</v>
      </c>
      <c r="AY8" s="34">
        <v>0</v>
      </c>
      <c r="AZ8" s="34">
        <v>27.933655229247194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1.9899793595642017</v>
      </c>
      <c r="BG8" s="34">
        <v>6.9120224870800009E-2</v>
      </c>
      <c r="BH8" s="34">
        <v>1.0218779700320999</v>
      </c>
      <c r="BI8" s="34">
        <v>0</v>
      </c>
      <c r="BJ8" s="34">
        <v>2.9242808916752003</v>
      </c>
      <c r="BK8" s="35">
        <f>SUM(C8:BJ8)</f>
        <v>1177.6355494690406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171.2031748503544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7.294426506144104</v>
      </c>
      <c r="I9" s="61">
        <f t="shared" si="0"/>
        <v>269.39797130019099</v>
      </c>
      <c r="J9" s="61">
        <f t="shared" si="0"/>
        <v>46.415243794354097</v>
      </c>
      <c r="K9" s="61">
        <f t="shared" si="0"/>
        <v>0</v>
      </c>
      <c r="L9" s="61">
        <f t="shared" si="0"/>
        <v>70.509516190213091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4.2145910828885</v>
      </c>
      <c r="S9" s="61">
        <f t="shared" si="0"/>
        <v>1.4090881725800999</v>
      </c>
      <c r="T9" s="61">
        <f t="shared" si="0"/>
        <v>36.751910769063898</v>
      </c>
      <c r="U9" s="61">
        <f t="shared" si="0"/>
        <v>0</v>
      </c>
      <c r="V9" s="61">
        <f t="shared" si="0"/>
        <v>9.4108222138325015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2.5533538288578992</v>
      </c>
      <c r="AC9" s="61">
        <f t="shared" si="0"/>
        <v>290.1034226141237</v>
      </c>
      <c r="AD9" s="61">
        <f t="shared" si="0"/>
        <v>12.147950237870599</v>
      </c>
      <c r="AE9" s="61">
        <f t="shared" si="0"/>
        <v>0</v>
      </c>
      <c r="AF9" s="61">
        <f t="shared" si="0"/>
        <v>40.727923094694304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2.297153197371899</v>
      </c>
      <c r="AM9" s="61">
        <f t="shared" si="0"/>
        <v>46.255954404579015</v>
      </c>
      <c r="AN9" s="61">
        <f t="shared" si="0"/>
        <v>82.906941172837278</v>
      </c>
      <c r="AO9" s="61">
        <f t="shared" si="0"/>
        <v>0</v>
      </c>
      <c r="AP9" s="61">
        <f t="shared" si="0"/>
        <v>27.992784789247608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7.9498640296103922</v>
      </c>
      <c r="AW9" s="61">
        <f>(SUM(AW8))</f>
        <v>13.211168206255699</v>
      </c>
      <c r="AX9" s="61">
        <f t="shared" si="0"/>
        <v>0.94337533858059996</v>
      </c>
      <c r="AY9" s="61">
        <f t="shared" si="0"/>
        <v>0</v>
      </c>
      <c r="AZ9" s="61">
        <f t="shared" si="0"/>
        <v>27.933655229247194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1.9899793595642017</v>
      </c>
      <c r="BG9" s="61">
        <f t="shared" si="0"/>
        <v>6.9120224870800009E-2</v>
      </c>
      <c r="BH9" s="61">
        <f t="shared" si="0"/>
        <v>1.0218779700320999</v>
      </c>
      <c r="BI9" s="61">
        <f t="shared" si="0"/>
        <v>0</v>
      </c>
      <c r="BJ9" s="61">
        <f t="shared" si="0"/>
        <v>2.9242808916752003</v>
      </c>
      <c r="BK9" s="62">
        <f>SUM(BK8)</f>
        <v>1177.6355494690406</v>
      </c>
    </row>
    <row r="10" spans="1:99" x14ac:dyDescent="0.2">
      <c r="A10" s="15" t="s">
        <v>77</v>
      </c>
      <c r="B10" s="19" t="s">
        <v>3</v>
      </c>
      <c r="C10" s="100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2"/>
    </row>
    <row r="11" spans="1:99" x14ac:dyDescent="0.2">
      <c r="A11" s="15"/>
      <c r="B11" s="28" t="s">
        <v>102</v>
      </c>
      <c r="C11" s="34">
        <v>0</v>
      </c>
      <c r="D11" s="34">
        <v>6.5722456702901999</v>
      </c>
      <c r="E11" s="34">
        <v>0</v>
      </c>
      <c r="F11" s="34">
        <v>0</v>
      </c>
      <c r="G11" s="34">
        <v>0</v>
      </c>
      <c r="H11" s="34">
        <v>0.22692387741699999</v>
      </c>
      <c r="I11" s="34">
        <v>5.8965163548300004E-2</v>
      </c>
      <c r="J11" s="34">
        <v>0</v>
      </c>
      <c r="K11" s="34">
        <v>0</v>
      </c>
      <c r="L11" s="34">
        <v>5.1663986196772003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0.17381537009519998</v>
      </c>
      <c r="S11" s="34">
        <v>3.3697799676E-3</v>
      </c>
      <c r="T11" s="34">
        <v>0.25179781293539999</v>
      </c>
      <c r="U11" s="34">
        <v>0</v>
      </c>
      <c r="V11" s="34">
        <v>0.2489380015805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0.69066341638170003</v>
      </c>
      <c r="AC11" s="34">
        <v>4.3464809299998004</v>
      </c>
      <c r="AD11" s="34">
        <v>0</v>
      </c>
      <c r="AE11" s="34">
        <v>0</v>
      </c>
      <c r="AF11" s="34">
        <v>7.4921104761924004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0.65019541170329964</v>
      </c>
      <c r="AM11" s="34">
        <v>0.15133329125799999</v>
      </c>
      <c r="AN11" s="34">
        <v>0</v>
      </c>
      <c r="AO11" s="34">
        <v>0</v>
      </c>
      <c r="AP11" s="34">
        <v>0.69405324109619992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0.65686056435170004</v>
      </c>
      <c r="AW11" s="34">
        <v>0.28192832177409999</v>
      </c>
      <c r="AX11" s="34">
        <v>0</v>
      </c>
      <c r="AY11" s="34">
        <v>0</v>
      </c>
      <c r="AZ11" s="34">
        <v>0.88504430764419995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0.21525912090199997</v>
      </c>
      <c r="BG11" s="34">
        <v>8.6874438064000001E-3</v>
      </c>
      <c r="BH11" s="34">
        <v>0</v>
      </c>
      <c r="BI11" s="34">
        <v>0</v>
      </c>
      <c r="BJ11" s="34">
        <v>0.10177111351600002</v>
      </c>
      <c r="BK11" s="35">
        <f>SUM(C11:BJ11)</f>
        <v>28.876841934137204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6.5722456702901999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0.22692387741699999</v>
      </c>
      <c r="I12" s="61">
        <f t="shared" si="1"/>
        <v>5.8965163548300004E-2</v>
      </c>
      <c r="J12" s="61">
        <f t="shared" si="1"/>
        <v>0</v>
      </c>
      <c r="K12" s="61">
        <f t="shared" si="1"/>
        <v>0</v>
      </c>
      <c r="L12" s="61">
        <f t="shared" si="1"/>
        <v>5.1663986196772003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0.17381537009519998</v>
      </c>
      <c r="S12" s="61">
        <f t="shared" si="1"/>
        <v>3.3697799676E-3</v>
      </c>
      <c r="T12" s="61">
        <f t="shared" si="1"/>
        <v>0.25179781293539999</v>
      </c>
      <c r="U12" s="61">
        <f t="shared" si="1"/>
        <v>0</v>
      </c>
      <c r="V12" s="61">
        <f t="shared" si="1"/>
        <v>0.2489380015805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0.69066341638170003</v>
      </c>
      <c r="AC12" s="61">
        <f t="shared" si="1"/>
        <v>4.3464809299998004</v>
      </c>
      <c r="AD12" s="61">
        <f t="shared" si="1"/>
        <v>0</v>
      </c>
      <c r="AE12" s="61">
        <f t="shared" si="1"/>
        <v>0</v>
      </c>
      <c r="AF12" s="61">
        <f t="shared" si="1"/>
        <v>7.4921104761924004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0.65019541170329964</v>
      </c>
      <c r="AM12" s="61">
        <f t="shared" si="1"/>
        <v>0.15133329125799999</v>
      </c>
      <c r="AN12" s="61">
        <f t="shared" si="1"/>
        <v>0</v>
      </c>
      <c r="AO12" s="61">
        <f t="shared" si="1"/>
        <v>0</v>
      </c>
      <c r="AP12" s="61">
        <f t="shared" si="1"/>
        <v>0.69405324109619992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0.65686056435170004</v>
      </c>
      <c r="AW12" s="61">
        <f>(SUM(AW11))</f>
        <v>0.28192832177409999</v>
      </c>
      <c r="AX12" s="61">
        <f t="shared" si="1"/>
        <v>0</v>
      </c>
      <c r="AY12" s="61">
        <f t="shared" si="1"/>
        <v>0</v>
      </c>
      <c r="AZ12" s="61">
        <f t="shared" si="1"/>
        <v>0.88504430764419995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0.21525912090199997</v>
      </c>
      <c r="BG12" s="61">
        <f t="shared" si="1"/>
        <v>8.6874438064000001E-3</v>
      </c>
      <c r="BH12" s="61">
        <f t="shared" si="1"/>
        <v>0</v>
      </c>
      <c r="BI12" s="61">
        <f t="shared" si="1"/>
        <v>0</v>
      </c>
      <c r="BJ12" s="61">
        <f t="shared" si="1"/>
        <v>0.10177111351600002</v>
      </c>
      <c r="BK12" s="64">
        <f>SUM(BK11)</f>
        <v>28.876841934137204</v>
      </c>
    </row>
    <row r="13" spans="1:99" x14ac:dyDescent="0.2">
      <c r="A13" s="15" t="s">
        <v>78</v>
      </c>
      <c r="B13" s="19" t="s">
        <v>10</v>
      </c>
      <c r="C13" s="100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2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100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2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100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2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100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2"/>
    </row>
    <row r="23" spans="1:65" x14ac:dyDescent="0.2">
      <c r="A23" s="15"/>
      <c r="B23" s="28" t="s">
        <v>103</v>
      </c>
      <c r="C23" s="34">
        <v>0</v>
      </c>
      <c r="D23" s="34">
        <v>6.5850712131933999</v>
      </c>
      <c r="E23" s="34">
        <v>0</v>
      </c>
      <c r="F23" s="34">
        <v>0</v>
      </c>
      <c r="G23" s="34">
        <v>0</v>
      </c>
      <c r="H23" s="34">
        <v>0.33895268928700012</v>
      </c>
      <c r="I23" s="34">
        <v>1.52946878387E-2</v>
      </c>
      <c r="J23" s="34">
        <v>0</v>
      </c>
      <c r="K23" s="34">
        <v>0</v>
      </c>
      <c r="L23" s="34">
        <v>0.16960306741910003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0.24902829109389987</v>
      </c>
      <c r="S23" s="34">
        <v>1.2054536903099999E-2</v>
      </c>
      <c r="T23" s="34">
        <v>0</v>
      </c>
      <c r="U23" s="34">
        <v>0</v>
      </c>
      <c r="V23" s="34">
        <v>0.22944757106420002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2.080782636084201</v>
      </c>
      <c r="AC23" s="34">
        <v>6.9002114780965016</v>
      </c>
      <c r="AD23" s="34">
        <v>0</v>
      </c>
      <c r="AE23" s="34">
        <v>0</v>
      </c>
      <c r="AF23" s="34">
        <v>12.246010244224301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1.3264078633437999</v>
      </c>
      <c r="AM23" s="34">
        <v>0.31124326651590001</v>
      </c>
      <c r="AN23" s="34">
        <v>8.9718580645100007E-2</v>
      </c>
      <c r="AO23" s="34">
        <v>0</v>
      </c>
      <c r="AP23" s="34">
        <v>1.7500403034504004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1.7865650319266995</v>
      </c>
      <c r="AW23" s="34">
        <v>0.8667102709997998</v>
      </c>
      <c r="AX23" s="34">
        <v>0</v>
      </c>
      <c r="AY23" s="34">
        <v>0</v>
      </c>
      <c r="AZ23" s="34">
        <v>1.5555836794828002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0.25082785367449995</v>
      </c>
      <c r="BG23" s="34">
        <v>0.29583781619349997</v>
      </c>
      <c r="BH23" s="34">
        <v>0</v>
      </c>
      <c r="BI23" s="34">
        <v>0</v>
      </c>
      <c r="BJ23" s="34">
        <v>2.8922639387000001E-2</v>
      </c>
      <c r="BK23" s="35">
        <f>SUM(C23:BJ23)</f>
        <v>37.088313720823898</v>
      </c>
    </row>
    <row r="24" spans="1:65" x14ac:dyDescent="0.2">
      <c r="A24" s="15"/>
      <c r="B24" s="28" t="s">
        <v>114</v>
      </c>
      <c r="C24" s="34">
        <v>0</v>
      </c>
      <c r="D24" s="34">
        <v>0.7337945663548</v>
      </c>
      <c r="E24" s="34">
        <v>0</v>
      </c>
      <c r="F24" s="34">
        <v>0</v>
      </c>
      <c r="G24" s="34">
        <v>0</v>
      </c>
      <c r="H24" s="34">
        <v>0.19167341741669994</v>
      </c>
      <c r="I24" s="34">
        <v>0.10953955829029999</v>
      </c>
      <c r="J24" s="34">
        <v>0.95492490070960001</v>
      </c>
      <c r="K24" s="34">
        <v>0</v>
      </c>
      <c r="L24" s="34">
        <v>10.115868445966997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0.11871569938529997</v>
      </c>
      <c r="S24" s="34">
        <v>8.9341657741000002E-3</v>
      </c>
      <c r="T24" s="34">
        <v>0</v>
      </c>
      <c r="U24" s="34">
        <v>0</v>
      </c>
      <c r="V24" s="34">
        <v>7.4519879677000002E-3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0.98324935976810035</v>
      </c>
      <c r="AC24" s="34">
        <v>0.23511920974169997</v>
      </c>
      <c r="AD24" s="34">
        <v>0</v>
      </c>
      <c r="AE24" s="34">
        <v>0</v>
      </c>
      <c r="AF24" s="34">
        <v>3.1799082818690003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1.4129938411517</v>
      </c>
      <c r="AM24" s="34">
        <v>6.9796513363222994</v>
      </c>
      <c r="AN24" s="34">
        <v>1.8683659169999001</v>
      </c>
      <c r="AO24" s="34">
        <v>0</v>
      </c>
      <c r="AP24" s="34">
        <v>1.5227911205467999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0.97195106286510025</v>
      </c>
      <c r="AW24" s="34">
        <v>7.6831105440965004</v>
      </c>
      <c r="AX24" s="34">
        <v>0</v>
      </c>
      <c r="AY24" s="34">
        <v>0</v>
      </c>
      <c r="AZ24" s="34">
        <v>2.7191678817086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0.23036826370739999</v>
      </c>
      <c r="BG24" s="34">
        <v>4.35011371612E-2</v>
      </c>
      <c r="BH24" s="34">
        <v>1.4524916211612</v>
      </c>
      <c r="BI24" s="34">
        <v>0</v>
      </c>
      <c r="BJ24" s="34">
        <v>0.45570857570930001</v>
      </c>
      <c r="BK24" s="35">
        <f>SUM(C24:BJ24)</f>
        <v>41.979280894674297</v>
      </c>
    </row>
    <row r="25" spans="1:65" x14ac:dyDescent="0.2">
      <c r="A25" s="15"/>
      <c r="B25" s="28" t="s">
        <v>104</v>
      </c>
      <c r="C25" s="34">
        <v>0</v>
      </c>
      <c r="D25" s="34">
        <v>3.8539529169999005</v>
      </c>
      <c r="E25" s="34">
        <v>0</v>
      </c>
      <c r="F25" s="34">
        <v>0</v>
      </c>
      <c r="G25" s="34">
        <v>0</v>
      </c>
      <c r="H25" s="34">
        <v>0.39659067892969996</v>
      </c>
      <c r="I25" s="34">
        <v>6.5667510322000005E-3</v>
      </c>
      <c r="J25" s="34">
        <v>0</v>
      </c>
      <c r="K25" s="34">
        <v>0</v>
      </c>
      <c r="L25" s="34">
        <v>1.9861761362893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0.35219795093010003</v>
      </c>
      <c r="S25" s="34">
        <v>0</v>
      </c>
      <c r="T25" s="34">
        <v>0</v>
      </c>
      <c r="U25" s="34">
        <v>0</v>
      </c>
      <c r="V25" s="34">
        <v>0.12986131277400001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0.36835692461089997</v>
      </c>
      <c r="AC25" s="34">
        <v>3.9489512900000001E-4</v>
      </c>
      <c r="AD25" s="34">
        <v>0</v>
      </c>
      <c r="AE25" s="34">
        <v>0</v>
      </c>
      <c r="AF25" s="34">
        <v>4.9735427744825991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0.3519980533857</v>
      </c>
      <c r="AM25" s="34">
        <v>0.14157540167719998</v>
      </c>
      <c r="AN25" s="34">
        <v>0</v>
      </c>
      <c r="AO25" s="34">
        <v>0</v>
      </c>
      <c r="AP25" s="34">
        <v>1.6844097083854002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1.2144161937686997</v>
      </c>
      <c r="AW25" s="34">
        <v>7.7389902814836997</v>
      </c>
      <c r="AX25" s="34">
        <v>0</v>
      </c>
      <c r="AY25" s="34">
        <v>0</v>
      </c>
      <c r="AZ25" s="34">
        <v>4.6459579949337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0.15877989548200003</v>
      </c>
      <c r="BG25" s="34">
        <v>0.87444404280629995</v>
      </c>
      <c r="BH25" s="34">
        <v>0</v>
      </c>
      <c r="BI25" s="34">
        <v>0</v>
      </c>
      <c r="BJ25" s="34">
        <v>0.85998430064490006</v>
      </c>
      <c r="BK25" s="35">
        <f>SUM(C25:BJ25)</f>
        <v>29.738196213745294</v>
      </c>
    </row>
    <row r="26" spans="1:65" x14ac:dyDescent="0.2">
      <c r="A26" s="15"/>
      <c r="B26" s="28" t="s">
        <v>105</v>
      </c>
      <c r="C26" s="34">
        <v>0</v>
      </c>
      <c r="D26" s="34">
        <v>88.140398168773999</v>
      </c>
      <c r="E26" s="34">
        <v>0</v>
      </c>
      <c r="F26" s="34">
        <v>0</v>
      </c>
      <c r="G26" s="34">
        <v>0</v>
      </c>
      <c r="H26" s="34">
        <v>0.89238817534619963</v>
      </c>
      <c r="I26" s="34">
        <v>7.7523345340315011</v>
      </c>
      <c r="J26" s="34">
        <v>15.4834631227092</v>
      </c>
      <c r="K26" s="34">
        <v>0</v>
      </c>
      <c r="L26" s="34">
        <v>18.466299789383701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1.4323257779252003</v>
      </c>
      <c r="S26" s="34">
        <v>0.43145873158039999</v>
      </c>
      <c r="T26" s="34">
        <v>12.270665439225498</v>
      </c>
      <c r="U26" s="34">
        <v>0</v>
      </c>
      <c r="V26" s="34">
        <v>2.3269503232890001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2.7533454382797009</v>
      </c>
      <c r="AC26" s="34">
        <v>23.324935356223701</v>
      </c>
      <c r="AD26" s="34">
        <v>2.0901018995802998</v>
      </c>
      <c r="AE26" s="34">
        <v>0</v>
      </c>
      <c r="AF26" s="34">
        <v>42.723821940796483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3.0211441984686012</v>
      </c>
      <c r="AM26" s="34">
        <v>7.7654705578377019</v>
      </c>
      <c r="AN26" s="34">
        <v>18.401311841838002</v>
      </c>
      <c r="AO26" s="34">
        <v>0</v>
      </c>
      <c r="AP26" s="34">
        <v>23.710680054666092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3.7552207308186993</v>
      </c>
      <c r="AW26" s="34">
        <v>27.330232930997198</v>
      </c>
      <c r="AX26" s="34">
        <v>3.0406320911289999</v>
      </c>
      <c r="AY26" s="34">
        <v>0</v>
      </c>
      <c r="AZ26" s="34">
        <v>25.212786409670894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1.1304298210552002</v>
      </c>
      <c r="BG26" s="34">
        <v>0.48513939219280011</v>
      </c>
      <c r="BH26" s="34">
        <v>4.4058395144515003</v>
      </c>
      <c r="BI26" s="34">
        <v>0</v>
      </c>
      <c r="BJ26" s="34">
        <v>3.2957174704818999</v>
      </c>
      <c r="BK26" s="35">
        <f>SUM(C26:BJ26)</f>
        <v>339.64309371075245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99.313216865322104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1.8196049609795995</v>
      </c>
      <c r="I27" s="61">
        <f t="shared" si="7"/>
        <v>7.8837355311927011</v>
      </c>
      <c r="J27" s="61">
        <f t="shared" si="7"/>
        <v>16.438388023418799</v>
      </c>
      <c r="K27" s="61">
        <f t="shared" si="7"/>
        <v>0</v>
      </c>
      <c r="L27" s="61">
        <f t="shared" si="7"/>
        <v>30.737947439059099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2.1522677193345001</v>
      </c>
      <c r="S27" s="61">
        <f t="shared" si="7"/>
        <v>0.45244743425759998</v>
      </c>
      <c r="T27" s="61">
        <f t="shared" si="7"/>
        <v>12.270665439225498</v>
      </c>
      <c r="U27" s="61">
        <f t="shared" si="7"/>
        <v>0</v>
      </c>
      <c r="V27" s="61">
        <f t="shared" si="7"/>
        <v>2.6937111950949002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6.1857343587429021</v>
      </c>
      <c r="AC27" s="61">
        <f t="shared" si="7"/>
        <v>30.460660939190902</v>
      </c>
      <c r="AD27" s="61">
        <f t="shared" si="7"/>
        <v>2.0901018995802998</v>
      </c>
      <c r="AE27" s="61">
        <f t="shared" si="7"/>
        <v>0</v>
      </c>
      <c r="AF27" s="61">
        <f t="shared" si="7"/>
        <v>63.123283241372384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6.1125439563498016</v>
      </c>
      <c r="AM27" s="61">
        <f t="shared" si="7"/>
        <v>15.197940562353102</v>
      </c>
      <c r="AN27" s="61">
        <f t="shared" si="7"/>
        <v>20.359396339483002</v>
      </c>
      <c r="AO27" s="61">
        <f t="shared" si="7"/>
        <v>0</v>
      </c>
      <c r="AP27" s="61">
        <f t="shared" si="7"/>
        <v>28.667921187048691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7.7281530193791985</v>
      </c>
      <c r="AW27" s="61">
        <f t="shared" si="7"/>
        <v>43.619044027577196</v>
      </c>
      <c r="AX27" s="61">
        <f t="shared" si="7"/>
        <v>3.0406320911289999</v>
      </c>
      <c r="AY27" s="61">
        <f t="shared" si="7"/>
        <v>0</v>
      </c>
      <c r="AZ27" s="61">
        <f t="shared" si="7"/>
        <v>34.133495965795994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1.7704058339191002</v>
      </c>
      <c r="BG27" s="61">
        <f t="shared" si="7"/>
        <v>1.6989223883538003</v>
      </c>
      <c r="BH27" s="61">
        <f t="shared" si="7"/>
        <v>5.8583311356127004</v>
      </c>
      <c r="BI27" s="61">
        <f t="shared" si="7"/>
        <v>0</v>
      </c>
      <c r="BJ27" s="61">
        <f t="shared" si="7"/>
        <v>4.6403329862231004</v>
      </c>
      <c r="BK27" s="32">
        <f>SUM(BK23:BK26)</f>
        <v>448.44888453999596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277.08863738596671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9.3409553445407028</v>
      </c>
      <c r="I28" s="61">
        <f t="shared" si="8"/>
        <v>277.34067199493199</v>
      </c>
      <c r="J28" s="61">
        <f t="shared" si="8"/>
        <v>62.853631817772893</v>
      </c>
      <c r="K28" s="61">
        <f t="shared" si="8"/>
        <v>0</v>
      </c>
      <c r="L28" s="61">
        <f t="shared" si="8"/>
        <v>106.41386224894939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6.5406741723181998</v>
      </c>
      <c r="S28" s="61">
        <f t="shared" si="8"/>
        <v>1.8649053868052998</v>
      </c>
      <c r="T28" s="61">
        <f t="shared" si="8"/>
        <v>49.274374021224794</v>
      </c>
      <c r="U28" s="61">
        <f t="shared" si="8"/>
        <v>0</v>
      </c>
      <c r="V28" s="61">
        <f t="shared" si="8"/>
        <v>12.353471410507902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9.4297516039825009</v>
      </c>
      <c r="AC28" s="61">
        <f t="shared" si="8"/>
        <v>324.91056448331443</v>
      </c>
      <c r="AD28" s="61">
        <f t="shared" si="8"/>
        <v>14.2380521374509</v>
      </c>
      <c r="AE28" s="61">
        <f t="shared" si="8"/>
        <v>0</v>
      </c>
      <c r="AF28" s="61">
        <f t="shared" si="8"/>
        <v>111.34331681225909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9.0598925654250007</v>
      </c>
      <c r="AM28" s="61">
        <f t="shared" si="9"/>
        <v>61.605228258190117</v>
      </c>
      <c r="AN28" s="61">
        <f t="shared" si="9"/>
        <v>103.26633751232028</v>
      </c>
      <c r="AO28" s="61">
        <f t="shared" si="9"/>
        <v>0</v>
      </c>
      <c r="AP28" s="61">
        <f t="shared" si="9"/>
        <v>57.354759217392498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16.334877613341291</v>
      </c>
      <c r="AW28" s="61">
        <f t="shared" si="9"/>
        <v>57.112140555606999</v>
      </c>
      <c r="AX28" s="61">
        <f t="shared" si="9"/>
        <v>3.9840074297096</v>
      </c>
      <c r="AY28" s="61">
        <f t="shared" si="9"/>
        <v>0</v>
      </c>
      <c r="AZ28" s="61">
        <f t="shared" si="9"/>
        <v>62.952195502687388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3.9756443143853017</v>
      </c>
      <c r="BG28" s="61">
        <f t="shared" si="9"/>
        <v>1.7767300570310003</v>
      </c>
      <c r="BH28" s="61">
        <f t="shared" si="9"/>
        <v>6.8802091056448003</v>
      </c>
      <c r="BI28" s="61">
        <f t="shared" si="9"/>
        <v>0</v>
      </c>
      <c r="BJ28" s="61">
        <f t="shared" si="9"/>
        <v>7.6663849914143007</v>
      </c>
      <c r="BK28" s="32">
        <f t="shared" si="9"/>
        <v>1654.9612759431739</v>
      </c>
    </row>
    <row r="29" spans="1:65" ht="3.75" customHeight="1" x14ac:dyDescent="0.2">
      <c r="A29" s="15"/>
      <c r="B29" s="22"/>
      <c r="C29" s="10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2"/>
    </row>
    <row r="30" spans="1:65" x14ac:dyDescent="0.2">
      <c r="A30" s="15" t="s">
        <v>1</v>
      </c>
      <c r="B30" s="18" t="s">
        <v>7</v>
      </c>
      <c r="C30" s="100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2"/>
    </row>
    <row r="31" spans="1:65" s="4" customFormat="1" x14ac:dyDescent="0.2">
      <c r="A31" s="15" t="s">
        <v>76</v>
      </c>
      <c r="B31" s="19" t="s">
        <v>2</v>
      </c>
      <c r="C31" s="10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1"/>
      <c r="BL31" s="85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1.1055838894837999</v>
      </c>
      <c r="E32" s="34">
        <v>0</v>
      </c>
      <c r="F32" s="34">
        <v>0</v>
      </c>
      <c r="G32" s="34">
        <v>0</v>
      </c>
      <c r="H32" s="34">
        <v>19.011251875486703</v>
      </c>
      <c r="I32" s="34">
        <v>0.57566863825629999</v>
      </c>
      <c r="J32" s="34">
        <v>0</v>
      </c>
      <c r="K32" s="34">
        <v>0</v>
      </c>
      <c r="L32" s="34">
        <v>2.6039017219645997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13.791703538104068</v>
      </c>
      <c r="S32" s="34">
        <v>0.82393386132109991</v>
      </c>
      <c r="T32" s="34">
        <v>0</v>
      </c>
      <c r="U32" s="34">
        <v>0</v>
      </c>
      <c r="V32" s="34">
        <v>0.81567817093400008</v>
      </c>
      <c r="W32" s="34">
        <v>0</v>
      </c>
      <c r="X32" s="34">
        <v>5.6448806400000004E-5</v>
      </c>
      <c r="Y32" s="34">
        <v>0</v>
      </c>
      <c r="Z32" s="34">
        <v>0</v>
      </c>
      <c r="AA32" s="34">
        <v>0</v>
      </c>
      <c r="AB32" s="34">
        <v>82.712294305470621</v>
      </c>
      <c r="AC32" s="34">
        <v>3.2701580712197984</v>
      </c>
      <c r="AD32" s="34">
        <v>0</v>
      </c>
      <c r="AE32" s="34">
        <v>0</v>
      </c>
      <c r="AF32" s="34">
        <v>16.722306968178206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78.75655900018188</v>
      </c>
      <c r="AM32" s="34">
        <v>1.7884756138339004</v>
      </c>
      <c r="AN32" s="34">
        <v>0</v>
      </c>
      <c r="AO32" s="34">
        <v>0</v>
      </c>
      <c r="AP32" s="34">
        <v>9.466498997054094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214.31600291414773</v>
      </c>
      <c r="AW32" s="34">
        <v>16.777249939201496</v>
      </c>
      <c r="AX32" s="34">
        <v>0</v>
      </c>
      <c r="AY32" s="34">
        <v>0</v>
      </c>
      <c r="AZ32" s="34">
        <v>37.724722640369109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47.095312457791543</v>
      </c>
      <c r="BG32" s="34">
        <v>1.3546201059312</v>
      </c>
      <c r="BH32" s="34">
        <v>0</v>
      </c>
      <c r="BI32" s="34">
        <v>0</v>
      </c>
      <c r="BJ32" s="34">
        <v>3.9335100265452008</v>
      </c>
      <c r="BK32" s="41">
        <f>SUM(C32:BJ32)</f>
        <v>552.6454891842817</v>
      </c>
      <c r="BL32" s="88"/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1.1055838894837999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19.011251875486703</v>
      </c>
      <c r="I33" s="61">
        <f t="shared" si="10"/>
        <v>0.57566863825629999</v>
      </c>
      <c r="J33" s="61">
        <f t="shared" si="10"/>
        <v>0</v>
      </c>
      <c r="K33" s="61">
        <f t="shared" si="10"/>
        <v>0</v>
      </c>
      <c r="L33" s="61">
        <f t="shared" si="10"/>
        <v>2.6039017219645997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13.791703538104068</v>
      </c>
      <c r="S33" s="61">
        <f t="shared" si="10"/>
        <v>0.82393386132109991</v>
      </c>
      <c r="T33" s="61">
        <f t="shared" si="10"/>
        <v>0</v>
      </c>
      <c r="U33" s="61">
        <f t="shared" si="10"/>
        <v>0</v>
      </c>
      <c r="V33" s="61">
        <f t="shared" si="10"/>
        <v>0.81567817093400008</v>
      </c>
      <c r="W33" s="32">
        <f t="shared" si="10"/>
        <v>0</v>
      </c>
      <c r="X33" s="61">
        <f t="shared" si="10"/>
        <v>5.6448806400000004E-5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82.712294305470621</v>
      </c>
      <c r="AC33" s="61">
        <f t="shared" si="10"/>
        <v>3.2701580712197984</v>
      </c>
      <c r="AD33" s="61">
        <f t="shared" si="10"/>
        <v>0</v>
      </c>
      <c r="AE33" s="61">
        <f t="shared" si="10"/>
        <v>0</v>
      </c>
      <c r="AF33" s="61">
        <f t="shared" si="10"/>
        <v>16.722306968178206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78.75655900018188</v>
      </c>
      <c r="AM33" s="61">
        <f t="shared" si="10"/>
        <v>1.7884756138339004</v>
      </c>
      <c r="AN33" s="61">
        <f t="shared" si="10"/>
        <v>0</v>
      </c>
      <c r="AO33" s="61">
        <f t="shared" si="10"/>
        <v>0</v>
      </c>
      <c r="AP33" s="61">
        <f t="shared" si="10"/>
        <v>9.466498997054094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214.31600291414773</v>
      </c>
      <c r="AW33" s="61">
        <f t="shared" si="10"/>
        <v>16.777249939201496</v>
      </c>
      <c r="AX33" s="61">
        <f t="shared" si="10"/>
        <v>0</v>
      </c>
      <c r="AY33" s="61">
        <f t="shared" si="10"/>
        <v>0</v>
      </c>
      <c r="AZ33" s="61">
        <f t="shared" si="10"/>
        <v>37.724722640369109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47.095312457791543</v>
      </c>
      <c r="BG33" s="32">
        <f t="shared" si="10"/>
        <v>1.3546201059312</v>
      </c>
      <c r="BH33" s="32">
        <f t="shared" si="10"/>
        <v>0</v>
      </c>
      <c r="BI33" s="32">
        <f t="shared" si="10"/>
        <v>0</v>
      </c>
      <c r="BJ33" s="32">
        <f t="shared" si="10"/>
        <v>3.9335100265452008</v>
      </c>
      <c r="BK33" s="32">
        <f>SUM(BK32)</f>
        <v>552.6454891842817</v>
      </c>
      <c r="BL33" s="85"/>
      <c r="BM33" s="85"/>
    </row>
    <row r="34" spans="1:65" x14ac:dyDescent="0.2">
      <c r="A34" s="15" t="s">
        <v>77</v>
      </c>
      <c r="B34" s="19" t="s">
        <v>15</v>
      </c>
      <c r="C34" s="100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2"/>
    </row>
    <row r="35" spans="1:65" x14ac:dyDescent="0.2">
      <c r="A35" s="15"/>
      <c r="B35" s="28" t="s">
        <v>129</v>
      </c>
      <c r="C35" s="34">
        <v>0</v>
      </c>
      <c r="D35" s="34">
        <v>1.2280582002258</v>
      </c>
      <c r="E35" s="34">
        <v>0</v>
      </c>
      <c r="F35" s="34">
        <v>0</v>
      </c>
      <c r="G35" s="34">
        <v>0</v>
      </c>
      <c r="H35" s="34">
        <v>7.335810212255101</v>
      </c>
      <c r="I35" s="34">
        <v>1.0344189951608</v>
      </c>
      <c r="J35" s="34">
        <v>0</v>
      </c>
      <c r="K35" s="34">
        <v>0</v>
      </c>
      <c r="L35" s="34">
        <v>4.9637933184494001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3.2748262516497988</v>
      </c>
      <c r="S35" s="34">
        <v>3.8328645870800003E-2</v>
      </c>
      <c r="T35" s="34">
        <v>0</v>
      </c>
      <c r="U35" s="34">
        <v>0</v>
      </c>
      <c r="V35" s="34">
        <v>0.99141182406299999</v>
      </c>
      <c r="W35" s="34">
        <v>0</v>
      </c>
      <c r="X35" s="34">
        <v>7.3493874189999996E-4</v>
      </c>
      <c r="Y35" s="34">
        <v>0</v>
      </c>
      <c r="Z35" s="34">
        <v>0</v>
      </c>
      <c r="AA35" s="34">
        <v>0</v>
      </c>
      <c r="AB35" s="34">
        <v>50.092380646836197</v>
      </c>
      <c r="AC35" s="34">
        <v>19.765656062675006</v>
      </c>
      <c r="AD35" s="34">
        <v>0</v>
      </c>
      <c r="AE35" s="34">
        <v>0</v>
      </c>
      <c r="AF35" s="34">
        <v>26.114469454236986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51.262582512328954</v>
      </c>
      <c r="AM35" s="34">
        <v>1.6257350166765001</v>
      </c>
      <c r="AN35" s="34">
        <v>0</v>
      </c>
      <c r="AO35" s="34">
        <v>0</v>
      </c>
      <c r="AP35" s="34">
        <v>12.673593940016801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117.5568860877498</v>
      </c>
      <c r="AW35" s="34">
        <v>11.667724878092008</v>
      </c>
      <c r="AX35" s="34">
        <v>0</v>
      </c>
      <c r="AY35" s="34">
        <v>0</v>
      </c>
      <c r="AZ35" s="34">
        <v>51.621940878946646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21.552808592648944</v>
      </c>
      <c r="BG35" s="34">
        <v>1.7766229086766998</v>
      </c>
      <c r="BH35" s="34">
        <v>0</v>
      </c>
      <c r="BI35" s="34">
        <v>0</v>
      </c>
      <c r="BJ35" s="34">
        <v>4.9594450756741981</v>
      </c>
      <c r="BK35" s="35">
        <f>SUM(C35:BJ35)</f>
        <v>389.53722844097535</v>
      </c>
    </row>
    <row r="36" spans="1:65" x14ac:dyDescent="0.2">
      <c r="A36" s="15"/>
      <c r="B36" s="28" t="s">
        <v>125</v>
      </c>
      <c r="C36" s="34">
        <v>0</v>
      </c>
      <c r="D36" s="34">
        <v>0.90312932258059997</v>
      </c>
      <c r="E36" s="34">
        <v>0</v>
      </c>
      <c r="F36" s="34">
        <v>0</v>
      </c>
      <c r="G36" s="34">
        <v>0</v>
      </c>
      <c r="H36" s="34">
        <v>0.75042981957050037</v>
      </c>
      <c r="I36" s="34">
        <v>6.2554051611999999E-3</v>
      </c>
      <c r="J36" s="34">
        <v>0</v>
      </c>
      <c r="K36" s="34">
        <v>0</v>
      </c>
      <c r="L36" s="34">
        <v>0.98877035828920001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0.54691079092529993</v>
      </c>
      <c r="S36" s="34">
        <v>1.6360913548E-3</v>
      </c>
      <c r="T36" s="34">
        <v>0</v>
      </c>
      <c r="U36" s="34">
        <v>0</v>
      </c>
      <c r="V36" s="34">
        <v>0.46133420703170003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21.885448073450895</v>
      </c>
      <c r="AC36" s="34">
        <v>2.7096879285145006</v>
      </c>
      <c r="AD36" s="34">
        <v>0.1743580645161</v>
      </c>
      <c r="AE36" s="34">
        <v>0</v>
      </c>
      <c r="AF36" s="34">
        <v>25.3412217353073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24.027964838042081</v>
      </c>
      <c r="AM36" s="34">
        <v>1.7767015983220003</v>
      </c>
      <c r="AN36" s="34">
        <v>0</v>
      </c>
      <c r="AO36" s="34">
        <v>0</v>
      </c>
      <c r="AP36" s="34">
        <v>15.706933853955894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1.7807640318580995</v>
      </c>
      <c r="AW36" s="34">
        <v>1.0399152375803999</v>
      </c>
      <c r="AX36" s="34">
        <v>0</v>
      </c>
      <c r="AY36" s="34">
        <v>0</v>
      </c>
      <c r="AZ36" s="34">
        <v>2.3404629811922009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1.0500612742161004</v>
      </c>
      <c r="BG36" s="34">
        <v>5.8933025806400002E-2</v>
      </c>
      <c r="BH36" s="34">
        <v>0</v>
      </c>
      <c r="BI36" s="34">
        <v>0</v>
      </c>
      <c r="BJ36" s="34">
        <v>1.4392857755147999</v>
      </c>
      <c r="BK36" s="35">
        <f>SUM(C36:BJ36)</f>
        <v>102.99020441319009</v>
      </c>
    </row>
    <row r="37" spans="1:65" x14ac:dyDescent="0.2">
      <c r="A37" s="15"/>
      <c r="B37" s="28" t="s">
        <v>116</v>
      </c>
      <c r="C37" s="34">
        <v>0</v>
      </c>
      <c r="D37" s="34">
        <v>0.83437530296770002</v>
      </c>
      <c r="E37" s="34">
        <v>0</v>
      </c>
      <c r="F37" s="34">
        <v>0</v>
      </c>
      <c r="G37" s="34">
        <v>0</v>
      </c>
      <c r="H37" s="34">
        <v>2.2191987909452995</v>
      </c>
      <c r="I37" s="34">
        <v>1.3363354838599999E-2</v>
      </c>
      <c r="J37" s="34">
        <v>0</v>
      </c>
      <c r="K37" s="34">
        <v>0</v>
      </c>
      <c r="L37" s="34">
        <v>0.70599191409590001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1.863281961753702</v>
      </c>
      <c r="S37" s="34">
        <v>2.0037271389030997</v>
      </c>
      <c r="T37" s="34">
        <v>0</v>
      </c>
      <c r="U37" s="34">
        <v>0</v>
      </c>
      <c r="V37" s="34">
        <v>0.2511657917738</v>
      </c>
      <c r="W37" s="34">
        <v>0</v>
      </c>
      <c r="X37" s="34">
        <v>2.6444964509999999E-4</v>
      </c>
      <c r="Y37" s="34">
        <v>0</v>
      </c>
      <c r="Z37" s="34">
        <v>0</v>
      </c>
      <c r="AA37" s="34">
        <v>0</v>
      </c>
      <c r="AB37" s="34">
        <v>34.429742624551977</v>
      </c>
      <c r="AC37" s="34">
        <v>1.5248834953530994</v>
      </c>
      <c r="AD37" s="34">
        <v>0</v>
      </c>
      <c r="AE37" s="34">
        <v>0</v>
      </c>
      <c r="AF37" s="34">
        <v>24.343920578404003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41.586798013890963</v>
      </c>
      <c r="AM37" s="34">
        <v>2.3439699558689</v>
      </c>
      <c r="AN37" s="34">
        <v>0.15733870967739999</v>
      </c>
      <c r="AO37" s="34">
        <v>0</v>
      </c>
      <c r="AP37" s="34">
        <v>16.882682152663691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8.4262743937703934</v>
      </c>
      <c r="AW37" s="34">
        <v>0.27523858751560004</v>
      </c>
      <c r="AX37" s="34">
        <v>0</v>
      </c>
      <c r="AY37" s="34">
        <v>0</v>
      </c>
      <c r="AZ37" s="34">
        <v>6.1451455890942999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4.0635516619220056</v>
      </c>
      <c r="BG37" s="34">
        <v>1.14521786128E-2</v>
      </c>
      <c r="BH37" s="34">
        <v>0</v>
      </c>
      <c r="BI37" s="34">
        <v>0</v>
      </c>
      <c r="BJ37" s="34">
        <v>0.92066097509580025</v>
      </c>
      <c r="BK37" s="35">
        <f>SUM(C37:BJ37)</f>
        <v>149.00302762134416</v>
      </c>
    </row>
    <row r="38" spans="1:65" x14ac:dyDescent="0.2">
      <c r="A38" s="15"/>
      <c r="B38" s="28" t="s">
        <v>123</v>
      </c>
      <c r="C38" s="34">
        <v>0</v>
      </c>
      <c r="D38" s="34">
        <v>0.73514261787090007</v>
      </c>
      <c r="E38" s="34">
        <v>0</v>
      </c>
      <c r="F38" s="34">
        <v>0</v>
      </c>
      <c r="G38" s="34">
        <v>0</v>
      </c>
      <c r="H38" s="34">
        <v>1.3821639350498012</v>
      </c>
      <c r="I38" s="34">
        <v>2.7406998773999998E-2</v>
      </c>
      <c r="J38" s="34">
        <v>0</v>
      </c>
      <c r="K38" s="34">
        <v>0</v>
      </c>
      <c r="L38" s="34">
        <v>2.5893091236442003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0.98079265150310047</v>
      </c>
      <c r="S38" s="34">
        <v>3.52631020967E-2</v>
      </c>
      <c r="T38" s="34">
        <v>0</v>
      </c>
      <c r="U38" s="34">
        <v>0</v>
      </c>
      <c r="V38" s="34">
        <v>0.21086276722549999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21.101877930191325</v>
      </c>
      <c r="AC38" s="34">
        <v>2.8490204480302004</v>
      </c>
      <c r="AD38" s="34">
        <v>0</v>
      </c>
      <c r="AE38" s="34">
        <v>0</v>
      </c>
      <c r="AF38" s="34">
        <v>17.770382695502025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23.390395863954986</v>
      </c>
      <c r="AM38" s="34">
        <v>2.2755128592572005</v>
      </c>
      <c r="AN38" s="34">
        <v>0</v>
      </c>
      <c r="AO38" s="34">
        <v>0</v>
      </c>
      <c r="AP38" s="34">
        <v>11.934073758667003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5.4571114226983237</v>
      </c>
      <c r="AW38" s="34">
        <v>0.15929477212850002</v>
      </c>
      <c r="AX38" s="34">
        <v>0</v>
      </c>
      <c r="AY38" s="34">
        <v>0</v>
      </c>
      <c r="AZ38" s="34">
        <v>4.3464134637705998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3.6468990295125034</v>
      </c>
      <c r="BG38" s="34">
        <v>3.6042936193400002E-2</v>
      </c>
      <c r="BH38" s="34">
        <v>0</v>
      </c>
      <c r="BI38" s="34">
        <v>0</v>
      </c>
      <c r="BJ38" s="34">
        <v>1.5834791132889998</v>
      </c>
      <c r="BK38" s="35">
        <f t="shared" ref="BK38:BK41" si="11">SUM(C38:BJ38)</f>
        <v>100.51144548935926</v>
      </c>
    </row>
    <row r="39" spans="1:65" x14ac:dyDescent="0.2">
      <c r="A39" s="15"/>
      <c r="B39" s="28" t="s">
        <v>126</v>
      </c>
      <c r="C39" s="34">
        <v>0</v>
      </c>
      <c r="D39" s="34">
        <v>0.72989933364509996</v>
      </c>
      <c r="E39" s="34">
        <v>0</v>
      </c>
      <c r="F39" s="34">
        <v>0</v>
      </c>
      <c r="G39" s="34">
        <v>0</v>
      </c>
      <c r="H39" s="34">
        <v>1.8409254604246998</v>
      </c>
      <c r="I39" s="34">
        <v>2.4345532026128001</v>
      </c>
      <c r="J39" s="34">
        <v>0</v>
      </c>
      <c r="K39" s="34">
        <v>0</v>
      </c>
      <c r="L39" s="34">
        <v>0.96730878351529992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1.5386028273272994</v>
      </c>
      <c r="S39" s="34">
        <v>0.2042065435805</v>
      </c>
      <c r="T39" s="34">
        <v>0</v>
      </c>
      <c r="U39" s="34">
        <v>0</v>
      </c>
      <c r="V39" s="34">
        <v>0.5927592215477</v>
      </c>
      <c r="W39" s="34">
        <v>0</v>
      </c>
      <c r="X39" s="34">
        <v>2.9485145160000002E-4</v>
      </c>
      <c r="Y39" s="34">
        <v>0</v>
      </c>
      <c r="Z39" s="34">
        <v>0</v>
      </c>
      <c r="AA39" s="34">
        <v>0</v>
      </c>
      <c r="AB39" s="34">
        <v>12.008982679321276</v>
      </c>
      <c r="AC39" s="34">
        <v>1.206728592838</v>
      </c>
      <c r="AD39" s="34">
        <v>0</v>
      </c>
      <c r="AE39" s="34">
        <v>0</v>
      </c>
      <c r="AF39" s="34">
        <v>20.489545312859107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12.915203766564327</v>
      </c>
      <c r="AM39" s="34">
        <v>0.67286791861249995</v>
      </c>
      <c r="AN39" s="34">
        <v>0</v>
      </c>
      <c r="AO39" s="34">
        <v>0</v>
      </c>
      <c r="AP39" s="34">
        <v>8.5469755005731027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4.9309364493872012</v>
      </c>
      <c r="AW39" s="34">
        <v>0.12083621132219999</v>
      </c>
      <c r="AX39" s="34">
        <v>0</v>
      </c>
      <c r="AY39" s="34">
        <v>0</v>
      </c>
      <c r="AZ39" s="34">
        <v>5.9880604277387013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2.1001234223346001</v>
      </c>
      <c r="BG39" s="34">
        <v>0.39343511838689998</v>
      </c>
      <c r="BH39" s="34">
        <v>0</v>
      </c>
      <c r="BI39" s="34">
        <v>0</v>
      </c>
      <c r="BJ39" s="34">
        <v>0.58750193716019994</v>
      </c>
      <c r="BK39" s="35">
        <f t="shared" si="11"/>
        <v>78.269747561203118</v>
      </c>
    </row>
    <row r="40" spans="1:65" x14ac:dyDescent="0.2">
      <c r="A40" s="15"/>
      <c r="B40" s="28" t="s">
        <v>107</v>
      </c>
      <c r="C40" s="34">
        <v>0</v>
      </c>
      <c r="D40" s="34">
        <v>1.1879353109677</v>
      </c>
      <c r="E40" s="34">
        <v>0</v>
      </c>
      <c r="F40" s="34">
        <v>0</v>
      </c>
      <c r="G40" s="34">
        <v>0</v>
      </c>
      <c r="H40" s="34">
        <v>11.586917426619479</v>
      </c>
      <c r="I40" s="34">
        <v>2.5825886808058001</v>
      </c>
      <c r="J40" s="34">
        <v>0</v>
      </c>
      <c r="K40" s="34">
        <v>0</v>
      </c>
      <c r="L40" s="34">
        <v>5.3674265023510994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6.8275573583337943</v>
      </c>
      <c r="S40" s="34">
        <v>1.5947814423868001</v>
      </c>
      <c r="T40" s="34">
        <v>0</v>
      </c>
      <c r="U40" s="34">
        <v>0</v>
      </c>
      <c r="V40" s="34">
        <v>2.3432970942552003</v>
      </c>
      <c r="W40" s="34">
        <v>0</v>
      </c>
      <c r="X40" s="34">
        <v>2.0419833548E-3</v>
      </c>
      <c r="Y40" s="34">
        <v>0</v>
      </c>
      <c r="Z40" s="34">
        <v>0</v>
      </c>
      <c r="AA40" s="34">
        <v>0</v>
      </c>
      <c r="AB40" s="34">
        <v>108.40447464120327</v>
      </c>
      <c r="AC40" s="34">
        <v>10.261764709480204</v>
      </c>
      <c r="AD40" s="34">
        <v>1.0484716486773999</v>
      </c>
      <c r="AE40" s="34">
        <v>0</v>
      </c>
      <c r="AF40" s="34">
        <v>71.865761750506607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118.84900694793274</v>
      </c>
      <c r="AM40" s="34">
        <v>4.9730604407348995</v>
      </c>
      <c r="AN40" s="34">
        <v>0</v>
      </c>
      <c r="AO40" s="34">
        <v>0</v>
      </c>
      <c r="AP40" s="34">
        <v>40.878359562319908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92.030381131713497</v>
      </c>
      <c r="AW40" s="34">
        <v>5.3870503742864981</v>
      </c>
      <c r="AX40" s="34">
        <v>0</v>
      </c>
      <c r="AY40" s="34">
        <v>0</v>
      </c>
      <c r="AZ40" s="34">
        <v>45.182820239302899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25.5569914802984</v>
      </c>
      <c r="BG40" s="34">
        <v>1.5488608871280001</v>
      </c>
      <c r="BH40" s="34">
        <v>0</v>
      </c>
      <c r="BI40" s="34">
        <v>0</v>
      </c>
      <c r="BJ40" s="34">
        <v>5.8301251866081971</v>
      </c>
      <c r="BK40" s="35">
        <f t="shared" ref="BK40" si="12">SUM(C40:BJ40)</f>
        <v>563.3096747992671</v>
      </c>
    </row>
    <row r="41" spans="1:65" x14ac:dyDescent="0.2">
      <c r="A41" s="15"/>
      <c r="B41" s="28" t="s">
        <v>124</v>
      </c>
      <c r="C41" s="34">
        <v>0</v>
      </c>
      <c r="D41" s="34">
        <v>0.84535767151609997</v>
      </c>
      <c r="E41" s="34">
        <v>0</v>
      </c>
      <c r="F41" s="34">
        <v>0</v>
      </c>
      <c r="G41" s="34">
        <v>0</v>
      </c>
      <c r="H41" s="34">
        <v>0.78340098434360006</v>
      </c>
      <c r="I41" s="34">
        <v>6.7763870967699993E-2</v>
      </c>
      <c r="J41" s="34">
        <v>0</v>
      </c>
      <c r="K41" s="34">
        <v>0</v>
      </c>
      <c r="L41" s="34">
        <v>0.81919588593470016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0.99549280447390032</v>
      </c>
      <c r="S41" s="34">
        <v>0</v>
      </c>
      <c r="T41" s="34">
        <v>0</v>
      </c>
      <c r="U41" s="34">
        <v>0</v>
      </c>
      <c r="V41" s="34">
        <v>0.38664703180580001</v>
      </c>
      <c r="W41" s="34">
        <v>0</v>
      </c>
      <c r="X41" s="34">
        <v>1.4515419299999998E-5</v>
      </c>
      <c r="Y41" s="34">
        <v>0</v>
      </c>
      <c r="Z41" s="34">
        <v>0</v>
      </c>
      <c r="AA41" s="34">
        <v>0</v>
      </c>
      <c r="AB41" s="34">
        <v>24.576853071152335</v>
      </c>
      <c r="AC41" s="34">
        <v>3.4049817420299995</v>
      </c>
      <c r="AD41" s="34">
        <v>0</v>
      </c>
      <c r="AE41" s="34">
        <v>0</v>
      </c>
      <c r="AF41" s="34">
        <v>24.650483406691272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30.304647376333115</v>
      </c>
      <c r="AM41" s="34">
        <v>3.0468639750635003</v>
      </c>
      <c r="AN41" s="34">
        <v>0</v>
      </c>
      <c r="AO41" s="34">
        <v>0</v>
      </c>
      <c r="AP41" s="34">
        <v>16.378453604501495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3.7264834777208993</v>
      </c>
      <c r="AW41" s="34">
        <v>0.80310845329030001</v>
      </c>
      <c r="AX41" s="34">
        <v>0</v>
      </c>
      <c r="AY41" s="34">
        <v>0</v>
      </c>
      <c r="AZ41" s="34">
        <v>1.2867058009344001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1.7014838059231001</v>
      </c>
      <c r="BG41" s="34">
        <v>0.17133967741919998</v>
      </c>
      <c r="BH41" s="34">
        <v>8.1590322580599992E-2</v>
      </c>
      <c r="BI41" s="34">
        <v>0</v>
      </c>
      <c r="BJ41" s="34">
        <v>0.52657917248319996</v>
      </c>
      <c r="BK41" s="35">
        <f t="shared" si="11"/>
        <v>114.55744665058451</v>
      </c>
    </row>
    <row r="42" spans="1:65" x14ac:dyDescent="0.2">
      <c r="A42" s="15"/>
      <c r="B42" s="28" t="s">
        <v>127</v>
      </c>
      <c r="C42" s="34">
        <v>0</v>
      </c>
      <c r="D42" s="34">
        <v>0.97642433029030007</v>
      </c>
      <c r="E42" s="34">
        <v>0</v>
      </c>
      <c r="F42" s="34">
        <v>0</v>
      </c>
      <c r="G42" s="34">
        <v>0</v>
      </c>
      <c r="H42" s="34">
        <v>3.6159720454528941</v>
      </c>
      <c r="I42" s="34">
        <v>0.1136772266772</v>
      </c>
      <c r="J42" s="34">
        <v>0</v>
      </c>
      <c r="K42" s="34">
        <v>0</v>
      </c>
      <c r="L42" s="34">
        <v>1.1852124746118997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2.6079898436154028</v>
      </c>
      <c r="S42" s="34">
        <v>0.17706392483859998</v>
      </c>
      <c r="T42" s="34">
        <v>0</v>
      </c>
      <c r="U42" s="34">
        <v>0</v>
      </c>
      <c r="V42" s="34">
        <v>0.48263334025750004</v>
      </c>
      <c r="W42" s="34">
        <v>0</v>
      </c>
      <c r="X42" s="34">
        <v>4.4987619350000003E-4</v>
      </c>
      <c r="Y42" s="34">
        <v>0</v>
      </c>
      <c r="Z42" s="34">
        <v>0</v>
      </c>
      <c r="AA42" s="34">
        <v>0</v>
      </c>
      <c r="AB42" s="34">
        <v>56.760713102494122</v>
      </c>
      <c r="AC42" s="34">
        <v>6.1070130316099975</v>
      </c>
      <c r="AD42" s="34">
        <v>0</v>
      </c>
      <c r="AE42" s="34">
        <v>0</v>
      </c>
      <c r="AF42" s="34">
        <v>35.189283443202434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64.309091459719056</v>
      </c>
      <c r="AM42" s="34">
        <v>1.5636572318040998</v>
      </c>
      <c r="AN42" s="34">
        <v>0</v>
      </c>
      <c r="AO42" s="34">
        <v>0</v>
      </c>
      <c r="AP42" s="34">
        <v>16.858392983855509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14.800571832165394</v>
      </c>
      <c r="AW42" s="34">
        <v>0.71271246377310016</v>
      </c>
      <c r="AX42" s="34">
        <v>0</v>
      </c>
      <c r="AY42" s="34">
        <v>0</v>
      </c>
      <c r="AZ42" s="34">
        <v>4.9580333933510996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6.7898552702793058</v>
      </c>
      <c r="BG42" s="34">
        <v>1.6048122537415002</v>
      </c>
      <c r="BH42" s="34">
        <v>0</v>
      </c>
      <c r="BI42" s="34">
        <v>0</v>
      </c>
      <c r="BJ42" s="34">
        <v>1.9432811641596996</v>
      </c>
      <c r="BK42" s="35">
        <f>SUM(C42:BJ42)</f>
        <v>220.7568406920926</v>
      </c>
    </row>
    <row r="43" spans="1:65" x14ac:dyDescent="0.2">
      <c r="A43" s="15"/>
      <c r="B43" s="28" t="s">
        <v>108</v>
      </c>
      <c r="C43" s="34">
        <v>0</v>
      </c>
      <c r="D43" s="34">
        <v>1.0907305532258</v>
      </c>
      <c r="E43" s="34">
        <v>0</v>
      </c>
      <c r="F43" s="34">
        <v>0</v>
      </c>
      <c r="G43" s="34">
        <v>0</v>
      </c>
      <c r="H43" s="34">
        <v>7.8131639399824042</v>
      </c>
      <c r="I43" s="34">
        <v>58.673875977741687</v>
      </c>
      <c r="J43" s="34">
        <v>0</v>
      </c>
      <c r="K43" s="34">
        <v>0</v>
      </c>
      <c r="L43" s="34">
        <v>2.9082618648039995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4.4340081973042054</v>
      </c>
      <c r="S43" s="34">
        <v>11.046717760999702</v>
      </c>
      <c r="T43" s="34">
        <v>0</v>
      </c>
      <c r="U43" s="34">
        <v>0</v>
      </c>
      <c r="V43" s="34">
        <v>0.5655264225476001</v>
      </c>
      <c r="W43" s="34">
        <v>0</v>
      </c>
      <c r="X43" s="34">
        <v>2.4192354800000003E-5</v>
      </c>
      <c r="Y43" s="34">
        <v>0</v>
      </c>
      <c r="Z43" s="34">
        <v>0</v>
      </c>
      <c r="AA43" s="34">
        <v>0</v>
      </c>
      <c r="AB43" s="34">
        <v>26.379666836951291</v>
      </c>
      <c r="AC43" s="34">
        <v>19.835605771674697</v>
      </c>
      <c r="AD43" s="34">
        <v>0.69772242458059996</v>
      </c>
      <c r="AE43" s="34">
        <v>0</v>
      </c>
      <c r="AF43" s="34">
        <v>12.3722504923165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22.491510613672734</v>
      </c>
      <c r="AM43" s="34">
        <v>0.88800492838579981</v>
      </c>
      <c r="AN43" s="34">
        <v>0</v>
      </c>
      <c r="AO43" s="34">
        <v>0</v>
      </c>
      <c r="AP43" s="34">
        <v>3.9718169859329002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29.790005572520034</v>
      </c>
      <c r="AW43" s="34">
        <v>1.4186765783533999</v>
      </c>
      <c r="AX43" s="34">
        <v>0</v>
      </c>
      <c r="AY43" s="34">
        <v>0</v>
      </c>
      <c r="AZ43" s="34">
        <v>8.5300764788679029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9.5846812754657069</v>
      </c>
      <c r="BG43" s="34">
        <v>0.1214888575805</v>
      </c>
      <c r="BH43" s="34">
        <v>0</v>
      </c>
      <c r="BI43" s="34">
        <v>0</v>
      </c>
      <c r="BJ43" s="34">
        <v>2.2964297623861998</v>
      </c>
      <c r="BK43" s="35">
        <f>SUM(C43:BJ43)</f>
        <v>224.91024548764847</v>
      </c>
    </row>
    <row r="44" spans="1:65" x14ac:dyDescent="0.2">
      <c r="A44" s="15"/>
      <c r="B44" s="28" t="s">
        <v>109</v>
      </c>
      <c r="C44" s="34">
        <v>0</v>
      </c>
      <c r="D44" s="34">
        <v>1.1641848730644999</v>
      </c>
      <c r="E44" s="34">
        <v>0</v>
      </c>
      <c r="F44" s="34">
        <v>0</v>
      </c>
      <c r="G44" s="34">
        <v>0</v>
      </c>
      <c r="H44" s="34">
        <v>6.7985762641912961</v>
      </c>
      <c r="I44" s="34">
        <v>2.0183596161199999E-2</v>
      </c>
      <c r="J44" s="34">
        <v>0</v>
      </c>
      <c r="K44" s="34">
        <v>0</v>
      </c>
      <c r="L44" s="34">
        <v>2.1438306314499003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4.0381438990024021</v>
      </c>
      <c r="S44" s="34">
        <v>1.8844964509999999E-4</v>
      </c>
      <c r="T44" s="34">
        <v>0</v>
      </c>
      <c r="U44" s="34">
        <v>0</v>
      </c>
      <c r="V44" s="34">
        <v>0.32594897522530003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8.117218039444591</v>
      </c>
      <c r="AC44" s="34">
        <v>0.27324473658050003</v>
      </c>
      <c r="AD44" s="34">
        <v>0</v>
      </c>
      <c r="AE44" s="34">
        <v>0</v>
      </c>
      <c r="AF44" s="34">
        <v>1.4658505334508001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5.8143527984104928</v>
      </c>
      <c r="AM44" s="34">
        <v>8.8475919580499995E-2</v>
      </c>
      <c r="AN44" s="34">
        <v>0</v>
      </c>
      <c r="AO44" s="34">
        <v>0</v>
      </c>
      <c r="AP44" s="34">
        <v>0.7120464770317001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13.594737180806995</v>
      </c>
      <c r="AW44" s="34">
        <v>0.85491476280610001</v>
      </c>
      <c r="AX44" s="34">
        <v>0</v>
      </c>
      <c r="AY44" s="34">
        <v>0</v>
      </c>
      <c r="AZ44" s="34">
        <v>8.4375446333212984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3.414897534463202</v>
      </c>
      <c r="BG44" s="34">
        <v>4.35572489354E-2</v>
      </c>
      <c r="BH44" s="34">
        <v>0</v>
      </c>
      <c r="BI44" s="34">
        <v>0</v>
      </c>
      <c r="BJ44" s="34">
        <v>1.72679088708E-2</v>
      </c>
      <c r="BK44" s="35">
        <f>SUM(C44:BJ44)</f>
        <v>57.325164462442075</v>
      </c>
    </row>
    <row r="45" spans="1:65" x14ac:dyDescent="0.2">
      <c r="A45" s="15"/>
      <c r="B45" s="28" t="s">
        <v>117</v>
      </c>
      <c r="C45" s="44">
        <v>0</v>
      </c>
      <c r="D45" s="44">
        <v>0.9096162514838001</v>
      </c>
      <c r="E45" s="44">
        <v>0</v>
      </c>
      <c r="F45" s="44">
        <v>0</v>
      </c>
      <c r="G45" s="44">
        <v>0</v>
      </c>
      <c r="H45" s="44">
        <v>4.0164532777673996</v>
      </c>
      <c r="I45" s="44">
        <v>5.5091116161099997E-2</v>
      </c>
      <c r="J45" s="44">
        <v>0</v>
      </c>
      <c r="K45" s="44">
        <v>0</v>
      </c>
      <c r="L45" s="44">
        <v>1.4634057270311001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2.7506442104104987</v>
      </c>
      <c r="S45" s="44">
        <v>0.2168801930966</v>
      </c>
      <c r="T45" s="44">
        <v>0</v>
      </c>
      <c r="U45" s="44">
        <v>0</v>
      </c>
      <c r="V45" s="44">
        <v>0.77398733438660006</v>
      </c>
      <c r="W45" s="44">
        <v>0</v>
      </c>
      <c r="X45" s="44">
        <v>4.3546257999999999E-5</v>
      </c>
      <c r="Y45" s="44">
        <v>0</v>
      </c>
      <c r="Z45" s="44">
        <v>0</v>
      </c>
      <c r="AA45" s="44">
        <v>0</v>
      </c>
      <c r="AB45" s="44">
        <v>28.785299753203372</v>
      </c>
      <c r="AC45" s="44">
        <v>1.3326626268045998</v>
      </c>
      <c r="AD45" s="44">
        <v>0</v>
      </c>
      <c r="AE45" s="44">
        <v>0</v>
      </c>
      <c r="AF45" s="44">
        <v>13.153460008503407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38.527345769268543</v>
      </c>
      <c r="AM45" s="44">
        <v>1.6650767343859001</v>
      </c>
      <c r="AN45" s="44">
        <v>0</v>
      </c>
      <c r="AO45" s="44">
        <v>0</v>
      </c>
      <c r="AP45" s="44">
        <v>11.086174501538606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13.055584253480287</v>
      </c>
      <c r="AW45" s="44">
        <v>0.23906951487039999</v>
      </c>
      <c r="AX45" s="44">
        <v>0</v>
      </c>
      <c r="AY45" s="44">
        <v>0</v>
      </c>
      <c r="AZ45" s="44">
        <v>5.1461194698995003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8.8298527565861828</v>
      </c>
      <c r="BG45" s="44">
        <v>0.23008871503150002</v>
      </c>
      <c r="BH45" s="44">
        <v>0</v>
      </c>
      <c r="BI45" s="44">
        <v>0</v>
      </c>
      <c r="BJ45" s="44">
        <v>1.0048531072570999</v>
      </c>
      <c r="BK45" s="35">
        <f>SUM(C45:BJ45)</f>
        <v>133.24170886742451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10.6048537678383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48.143012156602474</v>
      </c>
      <c r="I46" s="62">
        <f t="shared" si="13"/>
        <v>65.029178425062085</v>
      </c>
      <c r="J46" s="62">
        <f t="shared" si="13"/>
        <v>0</v>
      </c>
      <c r="K46" s="62">
        <f t="shared" si="13"/>
        <v>0</v>
      </c>
      <c r="L46" s="62">
        <f t="shared" si="13"/>
        <v>24.102506584176702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29.858250796299409</v>
      </c>
      <c r="S46" s="62">
        <f t="shared" si="13"/>
        <v>15.318793292772702</v>
      </c>
      <c r="T46" s="62">
        <f t="shared" si="13"/>
        <v>0</v>
      </c>
      <c r="U46" s="62">
        <f t="shared" si="13"/>
        <v>0</v>
      </c>
      <c r="V46" s="62">
        <f t="shared" si="13"/>
        <v>7.3855740101197007</v>
      </c>
      <c r="W46" s="30">
        <f t="shared" si="13"/>
        <v>0</v>
      </c>
      <c r="X46" s="62">
        <f t="shared" si="13"/>
        <v>3.8683534190000002E-3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392.54265739880071</v>
      </c>
      <c r="AC46" s="62">
        <f t="shared" si="13"/>
        <v>69.271249145590801</v>
      </c>
      <c r="AD46" s="62">
        <f t="shared" si="13"/>
        <v>1.9205521377740999</v>
      </c>
      <c r="AE46" s="62">
        <f t="shared" si="13"/>
        <v>0</v>
      </c>
      <c r="AF46" s="62">
        <f t="shared" si="13"/>
        <v>272.75662941098045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433.47889996011799</v>
      </c>
      <c r="AM46" s="62">
        <f t="shared" si="13"/>
        <v>20.919926578691801</v>
      </c>
      <c r="AN46" s="62">
        <f t="shared" si="13"/>
        <v>0.15733870967739999</v>
      </c>
      <c r="AO46" s="62">
        <f t="shared" si="13"/>
        <v>0</v>
      </c>
      <c r="AP46" s="62">
        <f t="shared" si="13"/>
        <v>155.62950332105657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305.14973583387092</v>
      </c>
      <c r="AW46" s="62">
        <f t="shared" si="13"/>
        <v>22.678541834018507</v>
      </c>
      <c r="AX46" s="62">
        <f t="shared" si="13"/>
        <v>0</v>
      </c>
      <c r="AY46" s="62">
        <f t="shared" si="13"/>
        <v>0</v>
      </c>
      <c r="AZ46" s="62">
        <f t="shared" si="13"/>
        <v>143.98332335641956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88.291206103650055</v>
      </c>
      <c r="BG46" s="62">
        <f t="shared" si="13"/>
        <v>5.9966338075123007</v>
      </c>
      <c r="BH46" s="62">
        <f t="shared" si="13"/>
        <v>8.1590322580599992E-2</v>
      </c>
      <c r="BI46" s="62">
        <f t="shared" si="13"/>
        <v>0</v>
      </c>
      <c r="BJ46" s="62">
        <f t="shared" si="13"/>
        <v>21.108909178499196</v>
      </c>
      <c r="BK46" s="32">
        <f t="shared" si="13"/>
        <v>2134.4127344855315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11.7104376573221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67.154264032089173</v>
      </c>
      <c r="I47" s="62">
        <f t="shared" si="14"/>
        <v>65.604847063318388</v>
      </c>
      <c r="J47" s="62">
        <f t="shared" si="14"/>
        <v>0</v>
      </c>
      <c r="K47" s="62">
        <f t="shared" si="14"/>
        <v>0</v>
      </c>
      <c r="L47" s="62">
        <f t="shared" si="14"/>
        <v>26.706408306141302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43.649954334403475</v>
      </c>
      <c r="S47" s="62">
        <f t="shared" si="14"/>
        <v>16.142727154093802</v>
      </c>
      <c r="T47" s="62">
        <f t="shared" si="14"/>
        <v>0</v>
      </c>
      <c r="U47" s="62">
        <f t="shared" si="14"/>
        <v>0</v>
      </c>
      <c r="V47" s="62">
        <f t="shared" si="14"/>
        <v>8.2012521810537002</v>
      </c>
      <c r="W47" s="30">
        <f t="shared" si="14"/>
        <v>0</v>
      </c>
      <c r="X47" s="62">
        <f t="shared" si="14"/>
        <v>3.9248022254000006E-3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475.25495170427132</v>
      </c>
      <c r="AC47" s="62">
        <f t="shared" si="14"/>
        <v>72.541407216810597</v>
      </c>
      <c r="AD47" s="62">
        <f t="shared" si="14"/>
        <v>1.9205521377740999</v>
      </c>
      <c r="AE47" s="62">
        <f t="shared" si="14"/>
        <v>0</v>
      </c>
      <c r="AF47" s="62">
        <f t="shared" si="14"/>
        <v>289.47893637915865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512.23545896029987</v>
      </c>
      <c r="AM47" s="62">
        <f t="shared" si="14"/>
        <v>22.7084021925257</v>
      </c>
      <c r="AN47" s="62">
        <f t="shared" si="14"/>
        <v>0.15733870967739999</v>
      </c>
      <c r="AO47" s="62">
        <f t="shared" si="14"/>
        <v>0</v>
      </c>
      <c r="AP47" s="62">
        <f t="shared" si="14"/>
        <v>165.09600231811066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519.46573874801868</v>
      </c>
      <c r="AW47" s="62">
        <f t="shared" si="14"/>
        <v>39.45579177322</v>
      </c>
      <c r="AX47" s="62">
        <f t="shared" si="14"/>
        <v>0</v>
      </c>
      <c r="AY47" s="62">
        <f t="shared" si="14"/>
        <v>0</v>
      </c>
      <c r="AZ47" s="62">
        <f t="shared" si="14"/>
        <v>181.70804599678866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135.38651856144159</v>
      </c>
      <c r="BG47" s="62">
        <f t="shared" si="14"/>
        <v>7.3512539134435002</v>
      </c>
      <c r="BH47" s="62">
        <f t="shared" si="14"/>
        <v>8.1590322580599992E-2</v>
      </c>
      <c r="BI47" s="62">
        <f t="shared" si="14"/>
        <v>0</v>
      </c>
      <c r="BJ47" s="62">
        <f t="shared" si="14"/>
        <v>25.042419205044396</v>
      </c>
      <c r="BK47" s="32">
        <f>BK46+BK33</f>
        <v>2687.0582236698133</v>
      </c>
    </row>
    <row r="48" spans="1:65" ht="3" customHeight="1" x14ac:dyDescent="0.2">
      <c r="A48" s="15"/>
      <c r="B48" s="19"/>
      <c r="C48" s="100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2"/>
    </row>
    <row r="49" spans="1:63" x14ac:dyDescent="0.2">
      <c r="A49" s="15" t="s">
        <v>16</v>
      </c>
      <c r="B49" s="18" t="s">
        <v>8</v>
      </c>
      <c r="C49" s="100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2"/>
    </row>
    <row r="50" spans="1:63" x14ac:dyDescent="0.2">
      <c r="A50" s="15" t="s">
        <v>76</v>
      </c>
      <c r="B50" s="19" t="s">
        <v>17</v>
      </c>
      <c r="C50" s="100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2"/>
    </row>
    <row r="51" spans="1:63" x14ac:dyDescent="0.2">
      <c r="A51" s="15"/>
      <c r="B51" s="20" t="s">
        <v>115</v>
      </c>
      <c r="C51" s="30">
        <v>0</v>
      </c>
      <c r="D51" s="30">
        <v>0.88499670319340007</v>
      </c>
      <c r="E51" s="30">
        <v>0</v>
      </c>
      <c r="F51" s="30">
        <v>0</v>
      </c>
      <c r="G51" s="30">
        <v>0</v>
      </c>
      <c r="H51" s="30">
        <v>0.27433582590089989</v>
      </c>
      <c r="I51" s="30">
        <v>6.9322390320000001E-4</v>
      </c>
      <c r="J51" s="30">
        <v>0</v>
      </c>
      <c r="K51" s="30">
        <v>0</v>
      </c>
      <c r="L51" s="30">
        <v>2.1026166129000001E-2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6.2140957707999996E-2</v>
      </c>
      <c r="S51" s="30">
        <v>0</v>
      </c>
      <c r="T51" s="30">
        <v>0</v>
      </c>
      <c r="U51" s="30">
        <v>0</v>
      </c>
      <c r="V51" s="30">
        <v>0.20247247422560002</v>
      </c>
      <c r="W51" s="30">
        <v>0</v>
      </c>
      <c r="X51" s="30">
        <v>1.7741096699999999E-5</v>
      </c>
      <c r="Y51" s="30">
        <v>0</v>
      </c>
      <c r="Z51" s="30">
        <v>0</v>
      </c>
      <c r="AA51" s="30">
        <v>0</v>
      </c>
      <c r="AB51" s="30">
        <v>0.78757676667009979</v>
      </c>
      <c r="AC51" s="30">
        <v>0.12447049832229999</v>
      </c>
      <c r="AD51" s="30">
        <v>0</v>
      </c>
      <c r="AE51" s="30">
        <v>0</v>
      </c>
      <c r="AF51" s="30">
        <v>1.7171445998377999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1.0226175497626999</v>
      </c>
      <c r="AM51" s="30">
        <v>5.8943917419299996E-2</v>
      </c>
      <c r="AN51" s="30">
        <v>0</v>
      </c>
      <c r="AO51" s="30">
        <v>0</v>
      </c>
      <c r="AP51" s="30">
        <v>0.93888041306379999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1.7796615173150994</v>
      </c>
      <c r="AW51" s="30">
        <v>0.84730167548339985</v>
      </c>
      <c r="AX51" s="30">
        <v>0</v>
      </c>
      <c r="AY51" s="30">
        <v>0</v>
      </c>
      <c r="AZ51" s="30">
        <v>2.9706213270954001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0.43780361828690006</v>
      </c>
      <c r="BG51" s="30">
        <v>0</v>
      </c>
      <c r="BH51" s="30">
        <v>0</v>
      </c>
      <c r="BI51" s="30">
        <v>0</v>
      </c>
      <c r="BJ51" s="30">
        <v>0.77641024470920006</v>
      </c>
      <c r="BK51" s="33">
        <f>SUM(C51:BJ51)</f>
        <v>12.907115220122801</v>
      </c>
    </row>
    <row r="52" spans="1:63" x14ac:dyDescent="0.2">
      <c r="A52" s="15"/>
      <c r="B52" s="20" t="s">
        <v>118</v>
      </c>
      <c r="C52" s="30">
        <v>0</v>
      </c>
      <c r="D52" s="30">
        <v>0.87995855603219997</v>
      </c>
      <c r="E52" s="30">
        <v>0</v>
      </c>
      <c r="F52" s="30">
        <v>0</v>
      </c>
      <c r="G52" s="30">
        <v>0</v>
      </c>
      <c r="H52" s="30">
        <v>1.7833797310190009</v>
      </c>
      <c r="I52" s="30">
        <v>0</v>
      </c>
      <c r="J52" s="30">
        <v>0</v>
      </c>
      <c r="K52" s="30">
        <v>0</v>
      </c>
      <c r="L52" s="30">
        <v>0.85381906283769993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1.9936779264054005</v>
      </c>
      <c r="S52" s="30">
        <v>0.1428994726774</v>
      </c>
      <c r="T52" s="30">
        <v>0</v>
      </c>
      <c r="U52" s="30">
        <v>0</v>
      </c>
      <c r="V52" s="30">
        <v>0.78584677799949998</v>
      </c>
      <c r="W52" s="30">
        <v>0</v>
      </c>
      <c r="X52" s="30">
        <v>6.4512579999999997E-6</v>
      </c>
      <c r="Y52" s="30">
        <v>0</v>
      </c>
      <c r="Z52" s="30">
        <v>0</v>
      </c>
      <c r="AA52" s="30">
        <v>0</v>
      </c>
      <c r="AB52" s="30">
        <v>46.01672972276004</v>
      </c>
      <c r="AC52" s="30">
        <v>3.1993834376429002</v>
      </c>
      <c r="AD52" s="30">
        <v>0.20224941503220001</v>
      </c>
      <c r="AE52" s="30">
        <v>0</v>
      </c>
      <c r="AF52" s="30">
        <v>38.582074604072496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53.118867627672273</v>
      </c>
      <c r="AM52" s="30">
        <v>3.6409453057404995</v>
      </c>
      <c r="AN52" s="30">
        <v>0</v>
      </c>
      <c r="AO52" s="30">
        <v>0</v>
      </c>
      <c r="AP52" s="30">
        <v>21.796553223241673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14.261119754735512</v>
      </c>
      <c r="AW52" s="30">
        <v>2.9488376027085996</v>
      </c>
      <c r="AX52" s="30">
        <v>0</v>
      </c>
      <c r="AY52" s="30">
        <v>0</v>
      </c>
      <c r="AZ52" s="30">
        <v>13.577200924896912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5.2415516740265931</v>
      </c>
      <c r="BG52" s="30">
        <v>0.93896231064469993</v>
      </c>
      <c r="BH52" s="30">
        <v>0</v>
      </c>
      <c r="BI52" s="30">
        <v>0</v>
      </c>
      <c r="BJ52" s="30">
        <v>3.7189537149654992</v>
      </c>
      <c r="BK52" s="33">
        <f>SUM(C52:BJ52)</f>
        <v>213.68301729636914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1.7649552592256001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2.0577155569199008</v>
      </c>
      <c r="I53" s="62">
        <f t="shared" si="15"/>
        <v>6.9322390320000001E-4</v>
      </c>
      <c r="J53" s="62">
        <f t="shared" si="15"/>
        <v>0</v>
      </c>
      <c r="K53" s="62">
        <f t="shared" si="15"/>
        <v>0</v>
      </c>
      <c r="L53" s="62">
        <f t="shared" si="15"/>
        <v>0.87484522896669992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2.0558188841134006</v>
      </c>
      <c r="S53" s="62">
        <f t="shared" si="15"/>
        <v>0.1428994726774</v>
      </c>
      <c r="T53" s="62">
        <f t="shared" si="15"/>
        <v>0</v>
      </c>
      <c r="U53" s="62">
        <f t="shared" si="15"/>
        <v>0</v>
      </c>
      <c r="V53" s="62">
        <f t="shared" si="15"/>
        <v>0.98831925222509998</v>
      </c>
      <c r="W53" s="30">
        <f t="shared" si="15"/>
        <v>0</v>
      </c>
      <c r="X53" s="30">
        <f t="shared" si="15"/>
        <v>2.4192354699999998E-5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46.804306489430139</v>
      </c>
      <c r="AC53" s="62">
        <f t="shared" si="15"/>
        <v>3.3238539359652002</v>
      </c>
      <c r="AD53" s="62">
        <f t="shared" si="15"/>
        <v>0.20224941503220001</v>
      </c>
      <c r="AE53" s="62">
        <f t="shared" si="15"/>
        <v>0</v>
      </c>
      <c r="AF53" s="62">
        <f t="shared" si="15"/>
        <v>40.299219203910297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54.141485177434973</v>
      </c>
      <c r="AM53" s="62">
        <f t="shared" si="15"/>
        <v>3.6998892231597993</v>
      </c>
      <c r="AN53" s="62">
        <f t="shared" si="15"/>
        <v>0</v>
      </c>
      <c r="AO53" s="62">
        <f t="shared" si="15"/>
        <v>0</v>
      </c>
      <c r="AP53" s="62">
        <f t="shared" si="15"/>
        <v>22.735433636305473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16.040781272050612</v>
      </c>
      <c r="AW53" s="62">
        <f t="shared" si="15"/>
        <v>3.7961392781919994</v>
      </c>
      <c r="AX53" s="62">
        <f t="shared" si="15"/>
        <v>0</v>
      </c>
      <c r="AY53" s="62">
        <f t="shared" si="15"/>
        <v>0</v>
      </c>
      <c r="AZ53" s="62">
        <f t="shared" si="15"/>
        <v>16.547822251992311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5.6793552923134936</v>
      </c>
      <c r="BG53" s="62">
        <f t="shared" si="15"/>
        <v>0.93896231064469993</v>
      </c>
      <c r="BH53" s="62">
        <f t="shared" si="15"/>
        <v>0</v>
      </c>
      <c r="BI53" s="62">
        <f t="shared" si="15"/>
        <v>0</v>
      </c>
      <c r="BJ53" s="62">
        <f t="shared" si="15"/>
        <v>4.495363959674699</v>
      </c>
      <c r="BK53" s="62">
        <f t="shared" si="15"/>
        <v>226.59013251649193</v>
      </c>
    </row>
    <row r="54" spans="1:63" ht="2.25" customHeight="1" x14ac:dyDescent="0.2">
      <c r="A54" s="15"/>
      <c r="B54" s="19"/>
      <c r="C54" s="100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2"/>
    </row>
    <row r="55" spans="1:63" x14ac:dyDescent="0.2">
      <c r="A55" s="15" t="s">
        <v>4</v>
      </c>
      <c r="B55" s="18" t="s">
        <v>9</v>
      </c>
      <c r="C55" s="100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2"/>
    </row>
    <row r="56" spans="1:63" x14ac:dyDescent="0.2">
      <c r="A56" s="15" t="s">
        <v>76</v>
      </c>
      <c r="B56" s="19" t="s">
        <v>18</v>
      </c>
      <c r="C56" s="100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2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40.286976134968256</v>
      </c>
      <c r="AS57" s="65">
        <v>0</v>
      </c>
      <c r="AT57" s="65">
        <v>0</v>
      </c>
      <c r="AU57" s="65">
        <v>0</v>
      </c>
      <c r="AV57" s="65">
        <v>17.58206385030649</v>
      </c>
      <c r="AW57" s="65">
        <v>2.0964</v>
      </c>
      <c r="AX57" s="65">
        <v>0</v>
      </c>
      <c r="AY57" s="65">
        <v>0</v>
      </c>
      <c r="AZ57" s="65">
        <v>12.764099999999999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8.1809000000000012</v>
      </c>
      <c r="BG57" s="65">
        <v>0.22850000000000001</v>
      </c>
      <c r="BH57" s="65">
        <v>0</v>
      </c>
      <c r="BI57" s="65">
        <v>0</v>
      </c>
      <c r="BJ57" s="65">
        <v>3.0137</v>
      </c>
      <c r="BK57" s="66">
        <f>SUM(C57:BJ57)</f>
        <v>84.15263998527476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40.286976134968256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17.58206385030649</v>
      </c>
      <c r="AW58" s="77">
        <f t="shared" si="16"/>
        <v>2.0964</v>
      </c>
      <c r="AX58" s="77">
        <f t="shared" si="16"/>
        <v>0</v>
      </c>
      <c r="AY58" s="77">
        <f t="shared" si="16"/>
        <v>0</v>
      </c>
      <c r="AZ58" s="77">
        <f t="shared" si="16"/>
        <v>12.764099999999999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8.1809000000000012</v>
      </c>
      <c r="BG58" s="77">
        <f t="shared" si="16"/>
        <v>0.22850000000000001</v>
      </c>
      <c r="BH58" s="77">
        <f t="shared" si="16"/>
        <v>0</v>
      </c>
      <c r="BI58" s="77">
        <f t="shared" si="16"/>
        <v>0</v>
      </c>
      <c r="BJ58" s="77">
        <f t="shared" si="16"/>
        <v>3.0137</v>
      </c>
      <c r="BK58" s="78">
        <f>SUM(BK57)</f>
        <v>84.15263998527476</v>
      </c>
    </row>
    <row r="59" spans="1:63" x14ac:dyDescent="0.2">
      <c r="A59" s="15" t="s">
        <v>77</v>
      </c>
      <c r="B59" s="19" t="s">
        <v>19</v>
      </c>
      <c r="C59" s="100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2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40.286976134968256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17.58206385030649</v>
      </c>
      <c r="AW62" s="61">
        <f t="shared" si="18"/>
        <v>2.0964</v>
      </c>
      <c r="AX62" s="61">
        <f t="shared" si="18"/>
        <v>0</v>
      </c>
      <c r="AY62" s="61">
        <f t="shared" si="18"/>
        <v>0</v>
      </c>
      <c r="AZ62" s="61">
        <f t="shared" si="18"/>
        <v>12.764099999999999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8.1809000000000012</v>
      </c>
      <c r="BG62" s="61">
        <f t="shared" si="18"/>
        <v>0.22850000000000001</v>
      </c>
      <c r="BH62" s="61">
        <f t="shared" si="18"/>
        <v>0</v>
      </c>
      <c r="BI62" s="61">
        <f t="shared" si="18"/>
        <v>0</v>
      </c>
      <c r="BJ62" s="61">
        <f t="shared" si="18"/>
        <v>3.0137</v>
      </c>
      <c r="BK62" s="61">
        <f>BK61+BK58</f>
        <v>84.15263998527476</v>
      </c>
    </row>
    <row r="63" spans="1:63" ht="4.5" customHeight="1" x14ac:dyDescent="0.2">
      <c r="A63" s="15"/>
      <c r="B63" s="19"/>
      <c r="C63" s="100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2"/>
    </row>
    <row r="64" spans="1:63" x14ac:dyDescent="0.2">
      <c r="A64" s="15" t="s">
        <v>20</v>
      </c>
      <c r="B64" s="18" t="s">
        <v>21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2"/>
    </row>
    <row r="65" spans="1:63" x14ac:dyDescent="0.2">
      <c r="A65" s="15" t="s">
        <v>76</v>
      </c>
      <c r="B65" s="19" t="s">
        <v>22</v>
      </c>
      <c r="C65" s="100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2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ht="4.5" customHeight="1" x14ac:dyDescent="0.2">
      <c r="A68" s="15"/>
      <c r="B68" s="23"/>
      <c r="C68" s="100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2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290.56403030251437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78.552934933549778</v>
      </c>
      <c r="I69" s="63">
        <f t="shared" si="20"/>
        <v>342.94621228215362</v>
      </c>
      <c r="J69" s="63">
        <f t="shared" si="20"/>
        <v>62.853631817772893</v>
      </c>
      <c r="K69" s="63">
        <f t="shared" si="20"/>
        <v>0</v>
      </c>
      <c r="L69" s="63">
        <f t="shared" si="20"/>
        <v>133.99511578405739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52.246447390835073</v>
      </c>
      <c r="S69" s="63">
        <f t="shared" si="20"/>
        <v>18.150532013576502</v>
      </c>
      <c r="T69" s="63">
        <f t="shared" si="20"/>
        <v>49.274374021224794</v>
      </c>
      <c r="U69" s="63">
        <f t="shared" si="20"/>
        <v>0</v>
      </c>
      <c r="V69" s="63">
        <f t="shared" si="20"/>
        <v>21.543042843786704</v>
      </c>
      <c r="W69" s="38">
        <f t="shared" si="20"/>
        <v>0</v>
      </c>
      <c r="X69" s="38">
        <f t="shared" si="20"/>
        <v>3.948994580100001E-3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531.48900979768393</v>
      </c>
      <c r="AC69" s="63">
        <f t="shared" si="20"/>
        <v>400.77582563609019</v>
      </c>
      <c r="AD69" s="63">
        <f t="shared" si="20"/>
        <v>16.360853690257198</v>
      </c>
      <c r="AE69" s="63">
        <f t="shared" si="20"/>
        <v>0</v>
      </c>
      <c r="AF69" s="63">
        <f t="shared" si="20"/>
        <v>441.12147239532806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575.43683670315988</v>
      </c>
      <c r="AM69" s="63">
        <f t="shared" si="20"/>
        <v>88.013519673875621</v>
      </c>
      <c r="AN69" s="63">
        <f t="shared" si="20"/>
        <v>103.42367622199768</v>
      </c>
      <c r="AO69" s="63">
        <f t="shared" si="20"/>
        <v>0</v>
      </c>
      <c r="AP69" s="63">
        <f t="shared" si="20"/>
        <v>245.18619517180861</v>
      </c>
      <c r="AQ69" s="38">
        <f t="shared" si="20"/>
        <v>0</v>
      </c>
      <c r="AR69" s="72">
        <f t="shared" si="20"/>
        <v>40.286976134968256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569.42346148371701</v>
      </c>
      <c r="AW69" s="63">
        <f t="shared" si="20"/>
        <v>102.460471607019</v>
      </c>
      <c r="AX69" s="63">
        <f t="shared" si="20"/>
        <v>3.9840074297096</v>
      </c>
      <c r="AY69" s="63">
        <f t="shared" si="20"/>
        <v>0</v>
      </c>
      <c r="AZ69" s="63">
        <f t="shared" si="20"/>
        <v>273.97216375146837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153.22241816814039</v>
      </c>
      <c r="BG69" s="38">
        <f t="shared" si="20"/>
        <v>10.295446281119201</v>
      </c>
      <c r="BH69" s="38">
        <f t="shared" si="20"/>
        <v>6.9617994282254001</v>
      </c>
      <c r="BI69" s="38">
        <f t="shared" si="20"/>
        <v>0</v>
      </c>
      <c r="BJ69" s="38">
        <f t="shared" si="20"/>
        <v>40.217868156133399</v>
      </c>
      <c r="BK69" s="38">
        <f>BK28+BK47+BK53+BK62+BK67</f>
        <v>4652.7622721147536</v>
      </c>
    </row>
    <row r="70" spans="1:63" ht="4.5" customHeight="1" x14ac:dyDescent="0.2">
      <c r="A70" s="15"/>
      <c r="B70" s="24"/>
      <c r="C70" s="114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15"/>
    </row>
    <row r="71" spans="1:63" ht="14.25" customHeight="1" x14ac:dyDescent="0.3">
      <c r="A71" s="15" t="s">
        <v>5</v>
      </c>
      <c r="B71" s="25" t="s">
        <v>24</v>
      </c>
      <c r="C71" s="114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15"/>
    </row>
    <row r="72" spans="1:63" x14ac:dyDescent="0.2">
      <c r="A72" s="15"/>
      <c r="B72" s="28" t="s">
        <v>111</v>
      </c>
      <c r="C72" s="34">
        <v>0</v>
      </c>
      <c r="D72" s="34">
        <v>0.7990319110645</v>
      </c>
      <c r="E72" s="34">
        <v>0</v>
      </c>
      <c r="F72" s="34">
        <v>0</v>
      </c>
      <c r="G72" s="34">
        <v>0</v>
      </c>
      <c r="H72" s="34">
        <v>2.207933663541501</v>
      </c>
      <c r="I72" s="34">
        <v>0.12534750290310001</v>
      </c>
      <c r="J72" s="34">
        <v>0</v>
      </c>
      <c r="K72" s="34">
        <v>0</v>
      </c>
      <c r="L72" s="34">
        <v>0.78630674019320002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1.6982090242111014</v>
      </c>
      <c r="S72" s="34">
        <v>2.6928765482999999E-3</v>
      </c>
      <c r="T72" s="34">
        <v>0</v>
      </c>
      <c r="U72" s="34">
        <v>0</v>
      </c>
      <c r="V72" s="34">
        <v>0.17501215554819999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12.49149418299487</v>
      </c>
      <c r="AC72" s="34">
        <v>0.21481956880590009</v>
      </c>
      <c r="AD72" s="34">
        <v>0</v>
      </c>
      <c r="AE72" s="34">
        <v>0</v>
      </c>
      <c r="AF72" s="34">
        <v>2.6486851716422009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9.1061983825519963</v>
      </c>
      <c r="AM72" s="34">
        <v>0.12585195016109998</v>
      </c>
      <c r="AN72" s="34">
        <v>0</v>
      </c>
      <c r="AO72" s="34">
        <v>0</v>
      </c>
      <c r="AP72" s="34">
        <v>0.63347261383780007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5.0323327017526012</v>
      </c>
      <c r="AW72" s="34">
        <v>0.14954146912870001</v>
      </c>
      <c r="AX72" s="34">
        <v>0</v>
      </c>
      <c r="AY72" s="34">
        <v>0</v>
      </c>
      <c r="AZ72" s="34">
        <v>1.4284033386762003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2.0222231998381979</v>
      </c>
      <c r="BG72" s="34">
        <v>4.0118206064399996E-2</v>
      </c>
      <c r="BH72" s="34">
        <v>0</v>
      </c>
      <c r="BI72" s="34">
        <v>0</v>
      </c>
      <c r="BJ72" s="34">
        <v>5.2395006870899999E-2</v>
      </c>
      <c r="BK72" s="33">
        <f>SUM(C72:BJ72)</f>
        <v>39.740069666334762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0.7990319110645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2.207933663541501</v>
      </c>
      <c r="I73" s="62">
        <f t="shared" si="21"/>
        <v>0.12534750290310001</v>
      </c>
      <c r="J73" s="62">
        <f t="shared" si="21"/>
        <v>0</v>
      </c>
      <c r="K73" s="62">
        <f t="shared" si="21"/>
        <v>0</v>
      </c>
      <c r="L73" s="62">
        <f t="shared" si="21"/>
        <v>0.78630674019320002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1.6982090242111014</v>
      </c>
      <c r="S73" s="62">
        <f t="shared" si="21"/>
        <v>2.6928765482999999E-3</v>
      </c>
      <c r="T73" s="62">
        <f t="shared" si="21"/>
        <v>0</v>
      </c>
      <c r="U73" s="62">
        <f t="shared" si="21"/>
        <v>0</v>
      </c>
      <c r="V73" s="62">
        <f t="shared" si="21"/>
        <v>0.17501215554819999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12.49149418299487</v>
      </c>
      <c r="AC73" s="62">
        <f t="shared" si="21"/>
        <v>0.21481956880590009</v>
      </c>
      <c r="AD73" s="62">
        <f t="shared" si="21"/>
        <v>0</v>
      </c>
      <c r="AE73" s="62">
        <f t="shared" si="21"/>
        <v>0</v>
      </c>
      <c r="AF73" s="62">
        <f t="shared" si="21"/>
        <v>2.6486851716422009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9.1061983825519963</v>
      </c>
      <c r="AM73" s="62">
        <f t="shared" si="21"/>
        <v>0.12585195016109998</v>
      </c>
      <c r="AN73" s="62">
        <f t="shared" si="21"/>
        <v>0</v>
      </c>
      <c r="AO73" s="62">
        <f t="shared" si="21"/>
        <v>0</v>
      </c>
      <c r="AP73" s="62">
        <f t="shared" si="21"/>
        <v>0.63347261383780007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5.0323327017526012</v>
      </c>
      <c r="AW73" s="62">
        <f t="shared" si="21"/>
        <v>0.14954146912870001</v>
      </c>
      <c r="AX73" s="62">
        <f t="shared" si="21"/>
        <v>0</v>
      </c>
      <c r="AY73" s="62">
        <f t="shared" si="21"/>
        <v>0</v>
      </c>
      <c r="AZ73" s="62">
        <f t="shared" si="21"/>
        <v>1.4284033386762003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2.0222231998381979</v>
      </c>
      <c r="BG73" s="62">
        <f t="shared" si="21"/>
        <v>4.0118206064399996E-2</v>
      </c>
      <c r="BH73" s="62">
        <f t="shared" si="21"/>
        <v>0</v>
      </c>
      <c r="BI73" s="62">
        <f t="shared" si="21"/>
        <v>0</v>
      </c>
      <c r="BJ73" s="62">
        <f t="shared" si="21"/>
        <v>5.2395006870899999E-2</v>
      </c>
      <c r="BK73" s="64">
        <f>SUM(BK72)</f>
        <v>39.740069666334762</v>
      </c>
    </row>
    <row r="74" spans="1:63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5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7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9"/>
  <sheetViews>
    <sheetView topLeftCell="A4" workbookViewId="0">
      <selection activeCell="A4" sqref="A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6" t="s">
        <v>128</v>
      </c>
      <c r="C2" s="117"/>
      <c r="D2" s="117"/>
      <c r="E2" s="117"/>
      <c r="F2" s="117"/>
      <c r="G2" s="117"/>
      <c r="H2" s="117"/>
      <c r="I2" s="117"/>
      <c r="J2" s="117"/>
      <c r="K2" s="117"/>
      <c r="L2" s="118"/>
    </row>
    <row r="3" spans="2:12" ht="17.25" hidden="1" customHeight="1" x14ac:dyDescent="0.2">
      <c r="B3" s="116" t="s">
        <v>112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0.26575274603110005</v>
      </c>
      <c r="G5" s="50">
        <v>9.3092996772999991E-3</v>
      </c>
      <c r="H5" s="50">
        <v>0</v>
      </c>
      <c r="I5" s="59">
        <v>0</v>
      </c>
      <c r="J5" s="51">
        <v>0</v>
      </c>
      <c r="K5" s="51">
        <v>0.27506204570840004</v>
      </c>
      <c r="L5" s="50">
        <v>1.5117396769999999E-4</v>
      </c>
    </row>
    <row r="6" spans="2:12" x14ac:dyDescent="0.2">
      <c r="B6" s="48">
        <v>2</v>
      </c>
      <c r="C6" s="52" t="s">
        <v>40</v>
      </c>
      <c r="D6" s="50">
        <v>0.93106799980319999</v>
      </c>
      <c r="E6" s="50">
        <v>0.99538703047870003</v>
      </c>
      <c r="F6" s="50">
        <v>31.923448354348853</v>
      </c>
      <c r="G6" s="50">
        <v>1.9838415245312004</v>
      </c>
      <c r="H6" s="50">
        <v>0</v>
      </c>
      <c r="I6" s="59">
        <v>0.48499999999999999</v>
      </c>
      <c r="J6" s="51">
        <v>0</v>
      </c>
      <c r="K6" s="51">
        <v>36.31874490916195</v>
      </c>
      <c r="L6" s="50">
        <v>0.34734057902380011</v>
      </c>
    </row>
    <row r="7" spans="2:12" x14ac:dyDescent="0.2">
      <c r="B7" s="48">
        <v>3</v>
      </c>
      <c r="C7" s="49" t="s">
        <v>41</v>
      </c>
      <c r="D7" s="50">
        <v>0</v>
      </c>
      <c r="E7" s="50">
        <v>0</v>
      </c>
      <c r="F7" s="50">
        <v>0.95254870622300025</v>
      </c>
      <c r="G7" s="50">
        <v>1.3881804032199999E-2</v>
      </c>
      <c r="H7" s="50">
        <v>0</v>
      </c>
      <c r="I7" s="59">
        <v>4.4999999999999997E-3</v>
      </c>
      <c r="J7" s="51">
        <v>0</v>
      </c>
      <c r="K7" s="51">
        <v>0.97093051025520016</v>
      </c>
      <c r="L7" s="50">
        <v>7.5825432451299996E-2</v>
      </c>
    </row>
    <row r="8" spans="2:12" x14ac:dyDescent="0.2">
      <c r="B8" s="48">
        <v>4</v>
      </c>
      <c r="C8" s="52" t="s">
        <v>42</v>
      </c>
      <c r="D8" s="50">
        <v>3.5828398262554995</v>
      </c>
      <c r="E8" s="50">
        <v>1.2846196785789001</v>
      </c>
      <c r="F8" s="50">
        <v>17.723503601034288</v>
      </c>
      <c r="G8" s="50">
        <v>3.1527711335120001</v>
      </c>
      <c r="H8" s="50">
        <v>0</v>
      </c>
      <c r="I8" s="59">
        <v>0.22249999999999998</v>
      </c>
      <c r="J8" s="51">
        <v>0</v>
      </c>
      <c r="K8" s="51">
        <v>25.96623423938069</v>
      </c>
      <c r="L8" s="50">
        <v>0.51198554695999998</v>
      </c>
    </row>
    <row r="9" spans="2:12" x14ac:dyDescent="0.2">
      <c r="B9" s="48">
        <v>5</v>
      </c>
      <c r="C9" s="52" t="s">
        <v>43</v>
      </c>
      <c r="D9" s="50">
        <v>0.6747611908029002</v>
      </c>
      <c r="E9" s="50">
        <v>1.0346784518352004</v>
      </c>
      <c r="F9" s="50">
        <v>52.45598337391862</v>
      </c>
      <c r="G9" s="50">
        <v>5.9009889740330053</v>
      </c>
      <c r="H9" s="50">
        <v>0</v>
      </c>
      <c r="I9" s="59">
        <v>1.2208000000000001</v>
      </c>
      <c r="J9" s="51">
        <v>0</v>
      </c>
      <c r="K9" s="51">
        <v>61.287211990589725</v>
      </c>
      <c r="L9" s="50">
        <v>0.79397954498790024</v>
      </c>
    </row>
    <row r="10" spans="2:12" x14ac:dyDescent="0.2">
      <c r="B10" s="48">
        <v>6</v>
      </c>
      <c r="C10" s="52" t="s">
        <v>44</v>
      </c>
      <c r="D10" s="50">
        <v>0.47529008658020006</v>
      </c>
      <c r="E10" s="50">
        <v>1.8251522799660997</v>
      </c>
      <c r="F10" s="50">
        <v>19.510938926508118</v>
      </c>
      <c r="G10" s="50">
        <v>1.7310198169007001</v>
      </c>
      <c r="H10" s="50">
        <v>0</v>
      </c>
      <c r="I10" s="59">
        <v>0.2</v>
      </c>
      <c r="J10" s="51">
        <v>0</v>
      </c>
      <c r="K10" s="51">
        <v>23.742401109955118</v>
      </c>
      <c r="L10" s="50">
        <v>0.2994547558350999</v>
      </c>
    </row>
    <row r="11" spans="2:12" x14ac:dyDescent="0.2">
      <c r="B11" s="48">
        <v>7</v>
      </c>
      <c r="C11" s="52" t="s">
        <v>45</v>
      </c>
      <c r="D11" s="50">
        <v>37.154542174834489</v>
      </c>
      <c r="E11" s="50">
        <v>9.1350127912826036</v>
      </c>
      <c r="F11" s="50">
        <v>42.095872544464427</v>
      </c>
      <c r="G11" s="50">
        <v>7.227026709296001</v>
      </c>
      <c r="H11" s="50">
        <v>0</v>
      </c>
      <c r="I11" s="59">
        <v>0</v>
      </c>
      <c r="J11" s="51">
        <v>0</v>
      </c>
      <c r="K11" s="51">
        <v>95.61245421987752</v>
      </c>
      <c r="L11" s="50">
        <v>0.42238040247539982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0.12225617306400001</v>
      </c>
      <c r="E14" s="50">
        <v>0.70583498845070003</v>
      </c>
      <c r="F14" s="50">
        <v>11.1320076897709</v>
      </c>
      <c r="G14" s="50">
        <v>1.4723409121572006</v>
      </c>
      <c r="H14" s="50">
        <v>0</v>
      </c>
      <c r="I14" s="59">
        <v>0.1076</v>
      </c>
      <c r="J14" s="51">
        <v>0</v>
      </c>
      <c r="K14" s="51">
        <v>13.540039763442801</v>
      </c>
      <c r="L14" s="50">
        <v>0.39208123193240013</v>
      </c>
    </row>
    <row r="15" spans="2:12" x14ac:dyDescent="0.2">
      <c r="B15" s="48">
        <v>11</v>
      </c>
      <c r="C15" s="52" t="s">
        <v>49</v>
      </c>
      <c r="D15" s="50">
        <v>158.02566651176193</v>
      </c>
      <c r="E15" s="50">
        <v>66.257297786602081</v>
      </c>
      <c r="F15" s="50">
        <v>109.1462888160567</v>
      </c>
      <c r="G15" s="50">
        <v>12.401504111461721</v>
      </c>
      <c r="H15" s="50">
        <v>0</v>
      </c>
      <c r="I15" s="59">
        <v>1.0969</v>
      </c>
      <c r="J15" s="51">
        <v>0</v>
      </c>
      <c r="K15" s="51">
        <v>346.92765722588246</v>
      </c>
      <c r="L15" s="50">
        <v>1.8865061807843988</v>
      </c>
    </row>
    <row r="16" spans="2:12" x14ac:dyDescent="0.2">
      <c r="B16" s="48">
        <v>12</v>
      </c>
      <c r="C16" s="52" t="s">
        <v>50</v>
      </c>
      <c r="D16" s="50">
        <v>26.000368196509697</v>
      </c>
      <c r="E16" s="50">
        <v>8.4943290197064005</v>
      </c>
      <c r="F16" s="50">
        <v>52.125328468062868</v>
      </c>
      <c r="G16" s="50">
        <v>3.9575031162394034</v>
      </c>
      <c r="H16" s="50">
        <v>0</v>
      </c>
      <c r="I16" s="59">
        <v>0.62999999999999989</v>
      </c>
      <c r="J16" s="51">
        <v>0</v>
      </c>
      <c r="K16" s="51">
        <v>91.207528800518375</v>
      </c>
      <c r="L16" s="50">
        <v>1.0718477405040996</v>
      </c>
    </row>
    <row r="17" spans="2:12" x14ac:dyDescent="0.2">
      <c r="B17" s="48">
        <v>13</v>
      </c>
      <c r="C17" s="52" t="s">
        <v>51</v>
      </c>
      <c r="D17" s="50">
        <v>0.38407580545030007</v>
      </c>
      <c r="E17" s="50">
        <v>0.30276690306370002</v>
      </c>
      <c r="F17" s="50">
        <v>20.750749033100085</v>
      </c>
      <c r="G17" s="50">
        <v>1.0399966583521003</v>
      </c>
      <c r="H17" s="50">
        <v>0</v>
      </c>
      <c r="I17" s="59">
        <v>6.5600000000000006E-2</v>
      </c>
      <c r="J17" s="51">
        <v>0</v>
      </c>
      <c r="K17" s="51">
        <v>22.543188399966187</v>
      </c>
      <c r="L17" s="50">
        <v>0.33488051612469999</v>
      </c>
    </row>
    <row r="18" spans="2:12" x14ac:dyDescent="0.2">
      <c r="B18" s="48">
        <v>14</v>
      </c>
      <c r="C18" s="52" t="s">
        <v>52</v>
      </c>
      <c r="D18" s="50">
        <v>7.5706263612500005E-2</v>
      </c>
      <c r="E18" s="50">
        <v>0.48832324812780009</v>
      </c>
      <c r="F18" s="50">
        <v>11.621130641337698</v>
      </c>
      <c r="G18" s="50">
        <v>0.81734768812630032</v>
      </c>
      <c r="H18" s="50">
        <v>0</v>
      </c>
      <c r="I18" s="59">
        <v>1.44E-2</v>
      </c>
      <c r="J18" s="51">
        <v>0</v>
      </c>
      <c r="K18" s="51">
        <v>13.016907841204299</v>
      </c>
      <c r="L18" s="50">
        <v>3.4689840966399994E-2</v>
      </c>
    </row>
    <row r="19" spans="2:12" x14ac:dyDescent="0.2">
      <c r="B19" s="48">
        <v>15</v>
      </c>
      <c r="C19" s="52" t="s">
        <v>53</v>
      </c>
      <c r="D19" s="50">
        <v>0.88950445702869974</v>
      </c>
      <c r="E19" s="50">
        <v>0.37564856557809989</v>
      </c>
      <c r="F19" s="50">
        <v>41.567262401177416</v>
      </c>
      <c r="G19" s="50">
        <v>2.8013708821447998</v>
      </c>
      <c r="H19" s="50">
        <v>0</v>
      </c>
      <c r="I19" s="59">
        <v>2.7E-2</v>
      </c>
      <c r="J19" s="51">
        <v>0</v>
      </c>
      <c r="K19" s="51">
        <v>45.660786305929015</v>
      </c>
      <c r="L19" s="50">
        <v>0.43910895950680023</v>
      </c>
    </row>
    <row r="20" spans="2:12" x14ac:dyDescent="0.2">
      <c r="B20" s="48">
        <v>16</v>
      </c>
      <c r="C20" s="52" t="s">
        <v>54</v>
      </c>
      <c r="D20" s="50">
        <v>92.086713927981251</v>
      </c>
      <c r="E20" s="50">
        <v>64.668305947399887</v>
      </c>
      <c r="F20" s="50">
        <v>230.86320257414113</v>
      </c>
      <c r="G20" s="50">
        <v>11.938379826696623</v>
      </c>
      <c r="H20" s="50">
        <v>0</v>
      </c>
      <c r="I20" s="59">
        <v>3.1094999999999997</v>
      </c>
      <c r="J20" s="51">
        <v>0</v>
      </c>
      <c r="K20" s="51">
        <v>402.66610227621891</v>
      </c>
      <c r="L20" s="50">
        <v>2.7056906582971982</v>
      </c>
    </row>
    <row r="21" spans="2:12" x14ac:dyDescent="0.2">
      <c r="B21" s="48">
        <v>17</v>
      </c>
      <c r="C21" s="52" t="s">
        <v>55</v>
      </c>
      <c r="D21" s="50">
        <v>13.085080617478397</v>
      </c>
      <c r="E21" s="50">
        <v>29.255827270448197</v>
      </c>
      <c r="F21" s="50">
        <v>50.64995670779706</v>
      </c>
      <c r="G21" s="50">
        <v>5.09115589969071</v>
      </c>
      <c r="H21" s="50">
        <v>0</v>
      </c>
      <c r="I21" s="59">
        <v>0.70030000000000003</v>
      </c>
      <c r="J21" s="51">
        <v>0</v>
      </c>
      <c r="K21" s="51">
        <v>98.782320495414353</v>
      </c>
      <c r="L21" s="50">
        <v>0.68404190382469932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6.9892049356025021</v>
      </c>
      <c r="E23" s="50">
        <v>15.733717992598102</v>
      </c>
      <c r="F23" s="50">
        <v>107.87317638696027</v>
      </c>
      <c r="G23" s="50">
        <v>13.605139148357692</v>
      </c>
      <c r="H23" s="50">
        <v>0</v>
      </c>
      <c r="I23" s="59">
        <v>1.7932999999999999</v>
      </c>
      <c r="J23" s="51">
        <v>0</v>
      </c>
      <c r="K23" s="51">
        <v>145.99453846351855</v>
      </c>
      <c r="L23" s="50">
        <v>1.0199634686876993</v>
      </c>
    </row>
    <row r="24" spans="2:12" x14ac:dyDescent="0.2">
      <c r="B24" s="48">
        <v>20</v>
      </c>
      <c r="C24" s="52" t="s">
        <v>58</v>
      </c>
      <c r="D24" s="50">
        <v>382.91013138751902</v>
      </c>
      <c r="E24" s="50">
        <v>174.55958263946061</v>
      </c>
      <c r="F24" s="50">
        <v>959.49433019003857</v>
      </c>
      <c r="G24" s="50">
        <v>66.214721936152557</v>
      </c>
      <c r="H24" s="50">
        <v>0</v>
      </c>
      <c r="I24" s="59">
        <v>55.034839985274743</v>
      </c>
      <c r="J24" s="51">
        <v>0</v>
      </c>
      <c r="K24" s="51">
        <v>1638.2136061384454</v>
      </c>
      <c r="L24" s="50">
        <v>12.281505599787964</v>
      </c>
    </row>
    <row r="25" spans="2:12" x14ac:dyDescent="0.2">
      <c r="B25" s="48">
        <v>21</v>
      </c>
      <c r="C25" s="49" t="s">
        <v>59</v>
      </c>
      <c r="D25" s="50">
        <v>1.1649195322500002E-2</v>
      </c>
      <c r="E25" s="50">
        <v>1.998227741E-4</v>
      </c>
      <c r="F25" s="50">
        <v>0.59700001699509997</v>
      </c>
      <c r="G25" s="50">
        <v>6.689401745149999E-2</v>
      </c>
      <c r="H25" s="50">
        <v>0</v>
      </c>
      <c r="I25" s="59">
        <v>0</v>
      </c>
      <c r="J25" s="51">
        <v>0</v>
      </c>
      <c r="K25" s="51">
        <v>0.6757430525432</v>
      </c>
      <c r="L25" s="50">
        <v>7.6547551579999988E-4</v>
      </c>
    </row>
    <row r="26" spans="2:12" x14ac:dyDescent="0.2">
      <c r="B26" s="48">
        <v>22</v>
      </c>
      <c r="C26" s="52" t="s">
        <v>60</v>
      </c>
      <c r="D26" s="50">
        <v>2.69428609031E-2</v>
      </c>
      <c r="E26" s="50">
        <v>2.4990970451499998E-2</v>
      </c>
      <c r="F26" s="50">
        <v>1.2689044917348</v>
      </c>
      <c r="G26" s="50">
        <v>7.2682207736999987E-3</v>
      </c>
      <c r="H26" s="50">
        <v>0</v>
      </c>
      <c r="I26" s="59">
        <v>0.35270000000000001</v>
      </c>
      <c r="J26" s="51">
        <v>0</v>
      </c>
      <c r="K26" s="51">
        <v>1.6808065438631001</v>
      </c>
      <c r="L26" s="50">
        <v>1.24664090963E-2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1.6268903225E-3</v>
      </c>
      <c r="G27" s="50">
        <v>0</v>
      </c>
      <c r="H27" s="50">
        <v>0</v>
      </c>
      <c r="I27" s="59">
        <v>0</v>
      </c>
      <c r="J27" s="51">
        <v>0</v>
      </c>
      <c r="K27" s="51">
        <v>1.6268903225E-3</v>
      </c>
      <c r="L27" s="50">
        <v>3.7156169999000006E-3</v>
      </c>
    </row>
    <row r="28" spans="2:12" x14ac:dyDescent="0.2">
      <c r="B28" s="48">
        <v>24</v>
      </c>
      <c r="C28" s="49" t="s">
        <v>62</v>
      </c>
      <c r="D28" s="50">
        <v>5.6373835774E-2</v>
      </c>
      <c r="E28" s="50">
        <v>2.3967997419E-3</v>
      </c>
      <c r="F28" s="50">
        <v>2.0889472946707999</v>
      </c>
      <c r="G28" s="50">
        <v>5.3084667032000002E-2</v>
      </c>
      <c r="H28" s="50">
        <v>0</v>
      </c>
      <c r="I28" s="59">
        <v>0.15</v>
      </c>
      <c r="J28" s="51">
        <v>0</v>
      </c>
      <c r="K28" s="51">
        <v>2.3508025972186997</v>
      </c>
      <c r="L28" s="50">
        <v>9.8280767719999989E-4</v>
      </c>
    </row>
    <row r="29" spans="2:12" x14ac:dyDescent="0.2">
      <c r="B29" s="48">
        <v>25</v>
      </c>
      <c r="C29" s="52" t="s">
        <v>63</v>
      </c>
      <c r="D29" s="50">
        <v>19.0575010298606</v>
      </c>
      <c r="E29" s="50">
        <v>11.190525910634003</v>
      </c>
      <c r="F29" s="50">
        <v>147.80886101387568</v>
      </c>
      <c r="G29" s="50">
        <v>14.832980375916607</v>
      </c>
      <c r="H29" s="50">
        <v>0</v>
      </c>
      <c r="I29" s="59">
        <v>3.2949999999999999</v>
      </c>
      <c r="J29" s="51">
        <v>0</v>
      </c>
      <c r="K29" s="51">
        <v>196.18486833028689</v>
      </c>
      <c r="L29" s="50">
        <v>2.1980725267216008</v>
      </c>
    </row>
    <row r="30" spans="2:12" x14ac:dyDescent="0.2">
      <c r="B30" s="48">
        <v>26</v>
      </c>
      <c r="C30" s="52" t="s">
        <v>64</v>
      </c>
      <c r="D30" s="50">
        <v>46.494635572117218</v>
      </c>
      <c r="E30" s="50">
        <v>2.7752178308278999</v>
      </c>
      <c r="F30" s="50">
        <v>40.64726597506403</v>
      </c>
      <c r="G30" s="50">
        <v>4.9019104333255976</v>
      </c>
      <c r="H30" s="50">
        <v>0</v>
      </c>
      <c r="I30" s="59">
        <v>0.66190000000000004</v>
      </c>
      <c r="J30" s="51">
        <v>0</v>
      </c>
      <c r="K30" s="51">
        <v>95.480929811334747</v>
      </c>
      <c r="L30" s="50">
        <v>0.57143688737749998</v>
      </c>
    </row>
    <row r="31" spans="2:12" x14ac:dyDescent="0.2">
      <c r="B31" s="48">
        <v>27</v>
      </c>
      <c r="C31" s="52" t="s">
        <v>15</v>
      </c>
      <c r="D31" s="50">
        <v>2.340255483E-4</v>
      </c>
      <c r="E31" s="50">
        <v>0</v>
      </c>
      <c r="F31" s="50">
        <v>2.3870503301254988</v>
      </c>
      <c r="G31" s="50">
        <v>1.9811678289999999E-2</v>
      </c>
      <c r="H31" s="50">
        <v>0</v>
      </c>
      <c r="I31" s="59">
        <v>1.7878000000000001</v>
      </c>
      <c r="J31" s="51">
        <v>0</v>
      </c>
      <c r="K31" s="51">
        <v>4.1948960339637988</v>
      </c>
      <c r="L31" s="50">
        <v>6.4027082354300005E-2</v>
      </c>
    </row>
    <row r="32" spans="2:12" x14ac:dyDescent="0.2">
      <c r="B32" s="48">
        <v>28</v>
      </c>
      <c r="C32" s="52" t="s">
        <v>65</v>
      </c>
      <c r="D32" s="50">
        <v>5.2005380645000002E-2</v>
      </c>
      <c r="E32" s="50">
        <v>1.8918494192999998E-3</v>
      </c>
      <c r="F32" s="50">
        <v>1.2847766688943001</v>
      </c>
      <c r="G32" s="50">
        <v>7.5119212869799987E-2</v>
      </c>
      <c r="H32" s="50">
        <v>0</v>
      </c>
      <c r="I32" s="59">
        <v>0</v>
      </c>
      <c r="J32" s="51">
        <v>0</v>
      </c>
      <c r="K32" s="51">
        <v>1.4137931118284</v>
      </c>
      <c r="L32" s="50">
        <v>3.960829470930001E-2</v>
      </c>
    </row>
    <row r="33" spans="2:15" x14ac:dyDescent="0.2">
      <c r="B33" s="48">
        <v>29</v>
      </c>
      <c r="C33" s="52" t="s">
        <v>66</v>
      </c>
      <c r="D33" s="50">
        <v>4.5469051948999013</v>
      </c>
      <c r="E33" s="50">
        <v>3.3787992675745993</v>
      </c>
      <c r="F33" s="50">
        <v>37.676886649980382</v>
      </c>
      <c r="G33" s="50">
        <v>2.2917050201475009</v>
      </c>
      <c r="H33" s="50">
        <v>0</v>
      </c>
      <c r="I33" s="59">
        <v>0.3422</v>
      </c>
      <c r="J33" s="51">
        <v>0</v>
      </c>
      <c r="K33" s="51">
        <v>48.236496132602383</v>
      </c>
      <c r="L33" s="50">
        <v>0.93830729386170042</v>
      </c>
    </row>
    <row r="34" spans="2:15" x14ac:dyDescent="0.2">
      <c r="B34" s="48">
        <v>30</v>
      </c>
      <c r="C34" s="52" t="s">
        <v>67</v>
      </c>
      <c r="D34" s="50">
        <v>6.0867202128299009</v>
      </c>
      <c r="E34" s="50">
        <v>5.3518235687657016</v>
      </c>
      <c r="F34" s="50">
        <v>62.112987958869091</v>
      </c>
      <c r="G34" s="50">
        <v>5.5937708038352003</v>
      </c>
      <c r="H34" s="50">
        <v>0</v>
      </c>
      <c r="I34" s="59">
        <v>1.5205000000000002</v>
      </c>
      <c r="J34" s="51">
        <v>0</v>
      </c>
      <c r="K34" s="51">
        <v>80.665802544299893</v>
      </c>
      <c r="L34" s="50">
        <v>1.1960419818569996</v>
      </c>
    </row>
    <row r="35" spans="2:15" x14ac:dyDescent="0.2">
      <c r="B35" s="48">
        <v>31</v>
      </c>
      <c r="C35" s="49" t="s">
        <v>68</v>
      </c>
      <c r="D35" s="50">
        <v>1.0391493539999999E-4</v>
      </c>
      <c r="E35" s="50">
        <v>0.47511966938689998</v>
      </c>
      <c r="F35" s="50">
        <v>1.8776997959896007</v>
      </c>
      <c r="G35" s="50">
        <v>0.13060820183809999</v>
      </c>
      <c r="H35" s="50">
        <v>0</v>
      </c>
      <c r="I35" s="59">
        <v>0</v>
      </c>
      <c r="J35" s="51">
        <v>0</v>
      </c>
      <c r="K35" s="51">
        <v>2.4835315821500008</v>
      </c>
      <c r="L35" s="50">
        <v>7.7513646450999993E-2</v>
      </c>
    </row>
    <row r="36" spans="2:15" x14ac:dyDescent="0.2">
      <c r="B36" s="48">
        <v>32</v>
      </c>
      <c r="C36" s="52" t="s">
        <v>69</v>
      </c>
      <c r="D36" s="50">
        <v>248.61833084856684</v>
      </c>
      <c r="E36" s="50">
        <v>24.34322956366579</v>
      </c>
      <c r="F36" s="50">
        <v>103.38356860199946</v>
      </c>
      <c r="G36" s="50">
        <v>12.31951993671731</v>
      </c>
      <c r="H36" s="50">
        <v>0</v>
      </c>
      <c r="I36" s="59">
        <v>3.0564</v>
      </c>
      <c r="J36" s="51">
        <v>0</v>
      </c>
      <c r="K36" s="51">
        <v>391.72104895094941</v>
      </c>
      <c r="L36" s="50">
        <v>3.1344399692484979</v>
      </c>
    </row>
    <row r="37" spans="2:15" x14ac:dyDescent="0.2">
      <c r="B37" s="48">
        <v>33</v>
      </c>
      <c r="C37" s="52" t="s">
        <v>113</v>
      </c>
      <c r="D37" s="50">
        <v>44.660837407643683</v>
      </c>
      <c r="E37" s="50">
        <v>13.848311341841805</v>
      </c>
      <c r="F37" s="50">
        <v>136.41306687847685</v>
      </c>
      <c r="G37" s="50">
        <v>9.0036886371502156</v>
      </c>
      <c r="H37" s="50">
        <v>0</v>
      </c>
      <c r="I37" s="59">
        <v>0.93430000000000002</v>
      </c>
      <c r="J37" s="51">
        <v>0</v>
      </c>
      <c r="K37" s="51">
        <v>204.86020426511257</v>
      </c>
      <c r="L37" s="50">
        <v>2.7676371796818997</v>
      </c>
    </row>
    <row r="38" spans="2:15" x14ac:dyDescent="0.2">
      <c r="B38" s="48">
        <v>34</v>
      </c>
      <c r="C38" s="52" t="s">
        <v>70</v>
      </c>
      <c r="D38" s="50">
        <v>0.18746710835420002</v>
      </c>
      <c r="E38" s="50">
        <v>0.17876753574150003</v>
      </c>
      <c r="F38" s="50">
        <v>8.3988484824227054</v>
      </c>
      <c r="G38" s="50">
        <v>0.91596127186940002</v>
      </c>
      <c r="H38" s="50">
        <v>0</v>
      </c>
      <c r="I38" s="59">
        <v>5.79E-2</v>
      </c>
      <c r="J38" s="51">
        <v>0</v>
      </c>
      <c r="K38" s="51">
        <v>9.7389443983878046</v>
      </c>
      <c r="L38" s="50">
        <v>1.1456547773700001E-2</v>
      </c>
    </row>
    <row r="39" spans="2:15" x14ac:dyDescent="0.2">
      <c r="B39" s="48">
        <v>35</v>
      </c>
      <c r="C39" s="52" t="s">
        <v>71</v>
      </c>
      <c r="D39" s="50">
        <v>58.751880615014059</v>
      </c>
      <c r="E39" s="50">
        <v>22.376430089715296</v>
      </c>
      <c r="F39" s="50">
        <v>216.24281168502466</v>
      </c>
      <c r="G39" s="50">
        <v>19.752598631040282</v>
      </c>
      <c r="H39" s="50">
        <v>0</v>
      </c>
      <c r="I39" s="59">
        <v>1.9606999999999999</v>
      </c>
      <c r="J39" s="51">
        <v>0</v>
      </c>
      <c r="K39" s="51">
        <v>319.08442102079425</v>
      </c>
      <c r="L39" s="50">
        <v>1.9168943863147012</v>
      </c>
    </row>
    <row r="40" spans="2:15" x14ac:dyDescent="0.2">
      <c r="B40" s="48">
        <v>36</v>
      </c>
      <c r="C40" s="52" t="s">
        <v>72</v>
      </c>
      <c r="D40" s="50">
        <v>7.2407426215151007</v>
      </c>
      <c r="E40" s="50">
        <v>1.5063674993203002</v>
      </c>
      <c r="F40" s="50">
        <v>13.176002005257798</v>
      </c>
      <c r="G40" s="50">
        <v>1.1000503123185006</v>
      </c>
      <c r="H40" s="50">
        <v>0</v>
      </c>
      <c r="I40" s="59">
        <v>0</v>
      </c>
      <c r="J40" s="51">
        <v>0</v>
      </c>
      <c r="K40" s="51">
        <v>23.023162438411703</v>
      </c>
      <c r="L40" s="50">
        <v>0.34582819531649978</v>
      </c>
    </row>
    <row r="41" spans="2:15" x14ac:dyDescent="0.2">
      <c r="B41" s="48">
        <v>37</v>
      </c>
      <c r="C41" s="52" t="s">
        <v>73</v>
      </c>
      <c r="D41" s="50">
        <v>18.456010090826286</v>
      </c>
      <c r="E41" s="50">
        <v>16.755170160695595</v>
      </c>
      <c r="F41" s="50">
        <v>151.54043776913716</v>
      </c>
      <c r="G41" s="50">
        <v>16.166861654555095</v>
      </c>
      <c r="H41" s="50">
        <v>0</v>
      </c>
      <c r="I41" s="59">
        <v>5.3209999999999997</v>
      </c>
      <c r="J41" s="51">
        <v>0</v>
      </c>
      <c r="K41" s="51">
        <v>208.23947967521414</v>
      </c>
      <c r="L41" s="50">
        <v>3.159441829260297</v>
      </c>
    </row>
    <row r="42" spans="2:15" s="56" customFormat="1" ht="15" x14ac:dyDescent="0.2">
      <c r="B42" s="47" t="s">
        <v>11</v>
      </c>
      <c r="C42" s="53"/>
      <c r="D42" s="54">
        <f>SUM(D5:D41)</f>
        <v>1177.6355494690406</v>
      </c>
      <c r="E42" s="54">
        <f t="shared" ref="E42:G42" si="0">SUM(E5:E41)</f>
        <v>477.32572647413321</v>
      </c>
      <c r="F42" s="54">
        <f t="shared" si="0"/>
        <v>2687.058223669811</v>
      </c>
      <c r="G42" s="54">
        <f t="shared" si="0"/>
        <v>226.59013251649239</v>
      </c>
      <c r="H42" s="55">
        <f t="shared" ref="H42:L42" si="1">SUM(H5:H41)</f>
        <v>0</v>
      </c>
      <c r="I42" s="55">
        <f t="shared" si="1"/>
        <v>84.15263998527476</v>
      </c>
      <c r="J42" s="55">
        <f t="shared" si="1"/>
        <v>0</v>
      </c>
      <c r="K42" s="55">
        <f t="shared" si="1"/>
        <v>4652.7622721147518</v>
      </c>
      <c r="L42" s="55">
        <f t="shared" si="1"/>
        <v>39.740069666334755</v>
      </c>
      <c r="M42" s="60"/>
      <c r="O42" s="86"/>
    </row>
    <row r="43" spans="2:15" x14ac:dyDescent="0.2">
      <c r="B43" s="46" t="s">
        <v>89</v>
      </c>
      <c r="I43" s="57"/>
      <c r="K43" s="58"/>
      <c r="L43" s="76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  <row r="49" spans="11:11" x14ac:dyDescent="0.2">
      <c r="K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2021-11-09T12:52:17Z</dcterms:modified>
</cp:coreProperties>
</file>